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440" windowHeight="7950"/>
  </bookViews>
  <sheets>
    <sheet name="PADI" sheetId="4" r:id="rId1"/>
  </sheets>
  <definedNames>
    <definedName name="_xlnm.Print_Area" localSheetId="0">PADI!$A$1:$N$33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N8" i="4" l="1"/>
  <c r="J19" i="4"/>
  <c r="G18" i="4"/>
  <c r="G17" i="4"/>
  <c r="G12" i="4"/>
  <c r="G11" i="4"/>
  <c r="G10" i="4"/>
  <c r="G9" i="4"/>
  <c r="G16" i="4"/>
  <c r="G15" i="4"/>
  <c r="G14" i="4"/>
  <c r="G13" i="4"/>
  <c r="G8" i="4"/>
  <c r="E16" i="4"/>
  <c r="E14" i="4"/>
  <c r="N16" i="4" l="1"/>
  <c r="N14" i="4"/>
  <c r="K19" i="4"/>
  <c r="K11" i="4"/>
  <c r="C19" i="4"/>
  <c r="M8" i="4"/>
  <c r="L8" i="4"/>
  <c r="N18" i="4"/>
  <c r="M18" i="4"/>
  <c r="M17" i="4"/>
  <c r="M14" i="4"/>
  <c r="M12" i="4"/>
  <c r="M11" i="4"/>
  <c r="M10" i="4"/>
  <c r="M9" i="4"/>
  <c r="L18" i="4"/>
  <c r="L17" i="4"/>
  <c r="L16" i="4"/>
  <c r="L15" i="4"/>
  <c r="L14" i="4"/>
  <c r="L13" i="4"/>
  <c r="L12" i="4"/>
  <c r="L11" i="4"/>
  <c r="L10" i="4"/>
  <c r="L9" i="4"/>
  <c r="N11" i="4"/>
  <c r="N9" i="4"/>
  <c r="N10" i="4"/>
  <c r="N17" i="4"/>
  <c r="N12" i="4"/>
  <c r="D19" i="4"/>
  <c r="H19" i="4"/>
  <c r="G30" i="4"/>
  <c r="M15" i="4"/>
  <c r="N15" i="4"/>
  <c r="M16" i="4"/>
  <c r="N13" i="4"/>
  <c r="M13" i="4"/>
  <c r="I19" i="4"/>
  <c r="E19" i="4"/>
  <c r="G19" i="4" l="1"/>
  <c r="N19" i="4"/>
  <c r="L19" i="4"/>
  <c r="M19" i="4"/>
</calcChain>
</file>

<file path=xl/sharedStrings.xml><?xml version="1.0" encoding="utf-8"?>
<sst xmlns="http://schemas.openxmlformats.org/spreadsheetml/2006/main" count="40" uniqueCount="36">
  <si>
    <t>Kecamatan</t>
  </si>
  <si>
    <t>Pulau Banyak</t>
  </si>
  <si>
    <t>Pulau Banyak Barat</t>
  </si>
  <si>
    <t>Singkil</t>
  </si>
  <si>
    <t>Singkil Utara</t>
  </si>
  <si>
    <t>Kuala Baru</t>
  </si>
  <si>
    <t>Simpang Kanan</t>
  </si>
  <si>
    <t>Gunung Meriah</t>
  </si>
  <si>
    <t>Danau Paris</t>
  </si>
  <si>
    <t>Suro</t>
  </si>
  <si>
    <t>Singkohor</t>
  </si>
  <si>
    <t>Kota Baharu</t>
  </si>
  <si>
    <t>Padi Sawah</t>
  </si>
  <si>
    <t>Luas Panen (Ha)</t>
  </si>
  <si>
    <t>Produksi (Ton)</t>
  </si>
  <si>
    <t>Padi Ladang</t>
  </si>
  <si>
    <t>Jumlah</t>
  </si>
  <si>
    <t>dan Peternakan Kabupaten Aceh Singkil</t>
  </si>
  <si>
    <t>No.</t>
  </si>
  <si>
    <t>(H. KUATNO S., SP )</t>
  </si>
  <si>
    <t>Luas Tanam (Ha)</t>
  </si>
  <si>
    <t xml:space="preserve">Luas Lahan (Ha) </t>
  </si>
  <si>
    <t>Total Luas Panen (Ha)</t>
  </si>
  <si>
    <t>Total Luas Tanam (Ha)</t>
  </si>
  <si>
    <t>Total Produksi (Ton)</t>
  </si>
  <si>
    <t>Mengetahui:</t>
  </si>
  <si>
    <t>Kepala Bidang Tanaman Pangan</t>
  </si>
  <si>
    <t>NIP. 19701010 200112 1 001</t>
  </si>
  <si>
    <t>Luas Panen dan Produksi Padi (Padi Sawah dan Padi Ladang) per Kecamatan di Kabupaten Aceh Singkil</t>
  </si>
  <si>
    <t>REALISASI LUAS TANAM, LUAS PANEN DAN PRODUKSI KOMODITI PADI</t>
  </si>
  <si>
    <t xml:space="preserve">Kepala Dinas Tanaman Pangan, Hortikultura </t>
  </si>
  <si>
    <t>Ir. Wirya Dharma</t>
  </si>
  <si>
    <t>NIP. 19670319 200604 1 002</t>
  </si>
  <si>
    <t>Tahun 2023</t>
  </si>
  <si>
    <t>Singkil Utara,31 Desember 2023</t>
  </si>
  <si>
    <t>Provitas (Ku)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</si>
</sst>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#,##0.0"/>
    <numFmt numFmtId="166" formatCode="_(* #,##0.00_);_(* \(#,##0.00\);_(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1" xfId="2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4" fontId="2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2" fillId="0" borderId="1" xfId="2" applyNumberFormat="1" applyFont="1" applyFill="1" applyBorder="1" applyAlignment="1">
      <alignment vertical="center"/>
    </xf>
    <xf numFmtId="4" fontId="4" fillId="0" borderId="1" xfId="0" applyNumberFormat="1" applyFont="1" applyFill="1" applyBorder="1"/>
    <xf numFmtId="4" fontId="3" fillId="0" borderId="1" xfId="0" applyNumberFormat="1" applyFont="1" applyFill="1" applyBorder="1"/>
    <xf numFmtId="165" fontId="4" fillId="0" borderId="1" xfId="0" applyNumberFormat="1" applyFont="1" applyFill="1" applyBorder="1"/>
    <xf numFmtId="4" fontId="3" fillId="0" borderId="1" xfId="0" applyNumberFormat="1" applyFont="1" applyBorder="1"/>
    <xf numFmtId="0" fontId="3" fillId="0" borderId="0" xfId="0" applyFont="1" applyAlignment="1">
      <alignment horizontal="center"/>
    </xf>
    <xf numFmtId="164" fontId="3" fillId="0" borderId="1" xfId="0" applyNumberFormat="1" applyFont="1" applyFill="1" applyBorder="1"/>
    <xf numFmtId="166" fontId="2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106912</xdr:colOff>
      <xdr:row>20</xdr:row>
      <xdr:rowOff>48597</xdr:rowOff>
    </xdr:from>
    <xdr:to>
      <xdr:col>4</xdr:col>
      <xdr:colOff>221432</xdr:colOff>
      <xdr:row>32</xdr:row>
      <xdr:rowOff>57538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97" y="3926633"/>
          <a:ext cx="3156688" cy="2234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660919</xdr:colOff>
      <xdr:row>20</xdr:row>
      <xdr:rowOff>25955</xdr:rowOff>
    </xdr:from>
    <xdr:to>
      <xdr:col>13</xdr:col>
      <xdr:colOff>184669</xdr:colOff>
      <xdr:row>30</xdr:row>
      <xdr:rowOff>76008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5409" y="3903991"/>
          <a:ext cx="2604796" cy="190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98" zoomScaleSheetLayoutView="98" workbookViewId="0">
      <selection activeCell="G22" sqref="G22"/>
    </sheetView>
  </sheetViews>
  <sheetFormatPr defaultColWidth="9.140625" defaultRowHeight="14.25" x14ac:dyDescent="0.2"/>
  <cols>
    <col min="1" max="1" width="3.7109375" style="2" customWidth="1"/>
    <col min="2" max="2" width="20.42578125" style="2" customWidth="1"/>
    <col min="3" max="3" width="12.42578125" style="2" customWidth="1"/>
    <col min="4" max="4" width="12.85546875" style="2" customWidth="1"/>
    <col min="5" max="5" width="13" style="2" customWidth="1"/>
    <col min="6" max="6" width="12.28515625" style="2" customWidth="1"/>
    <col min="7" max="7" width="12.42578125" style="2" customWidth="1"/>
    <col min="8" max="8" width="12.7109375" style="2" customWidth="1"/>
    <col min="9" max="9" width="12.42578125" style="2" customWidth="1"/>
    <col min="10" max="10" width="10.7109375" style="2" customWidth="1"/>
    <col min="11" max="12" width="12.140625" style="2" customWidth="1"/>
    <col min="13" max="13" width="11.28515625" style="2" customWidth="1"/>
    <col min="14" max="14" width="14.140625" style="2" customWidth="1"/>
    <col min="15" max="16384" width="9.140625" style="2"/>
  </cols>
  <sheetData>
    <row r="1" spans="1:14" ht="15" x14ac:dyDescent="0.2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x14ac:dyDescent="0.25">
      <c r="A2" s="23" t="s">
        <v>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x14ac:dyDescent="0.25">
      <c r="A3" s="23" t="s">
        <v>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ht="15" customHeight="1" x14ac:dyDescent="0.2">
      <c r="A5" s="25" t="s">
        <v>18</v>
      </c>
      <c r="B5" s="25" t="s">
        <v>0</v>
      </c>
      <c r="C5" s="27" t="s">
        <v>21</v>
      </c>
      <c r="D5" s="24" t="s">
        <v>12</v>
      </c>
      <c r="E5" s="24"/>
      <c r="F5" s="24"/>
      <c r="G5" s="24"/>
      <c r="H5" s="24" t="s">
        <v>15</v>
      </c>
      <c r="I5" s="24"/>
      <c r="J5" s="24"/>
      <c r="K5" s="24"/>
      <c r="L5" s="27" t="s">
        <v>23</v>
      </c>
      <c r="M5" s="27" t="s">
        <v>22</v>
      </c>
      <c r="N5" s="27" t="s">
        <v>24</v>
      </c>
    </row>
    <row r="6" spans="1:14" ht="28.5" x14ac:dyDescent="0.2">
      <c r="A6" s="26"/>
      <c r="B6" s="26"/>
      <c r="C6" s="28"/>
      <c r="D6" s="21" t="s">
        <v>20</v>
      </c>
      <c r="E6" s="21" t="s">
        <v>13</v>
      </c>
      <c r="F6" s="21" t="s">
        <v>35</v>
      </c>
      <c r="G6" s="21" t="s">
        <v>14</v>
      </c>
      <c r="H6" s="21" t="s">
        <v>20</v>
      </c>
      <c r="I6" s="21" t="s">
        <v>13</v>
      </c>
      <c r="J6" s="21" t="s">
        <v>35</v>
      </c>
      <c r="K6" s="21" t="s">
        <v>14</v>
      </c>
      <c r="L6" s="28"/>
      <c r="M6" s="28"/>
      <c r="N6" s="28"/>
    </row>
    <row r="7" spans="1:14" s="12" customFormat="1" ht="11.25" x14ac:dyDescent="0.2">
      <c r="A7" s="10">
        <v>1</v>
      </c>
      <c r="B7" s="10">
        <v>2</v>
      </c>
      <c r="C7" s="10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0">
        <v>12</v>
      </c>
      <c r="M7" s="10">
        <v>13</v>
      </c>
      <c r="N7" s="10">
        <v>14</v>
      </c>
    </row>
    <row r="8" spans="1:14" x14ac:dyDescent="0.2">
      <c r="A8" s="3">
        <v>1</v>
      </c>
      <c r="B8" s="9" t="s">
        <v>1</v>
      </c>
      <c r="C8" s="4">
        <v>39</v>
      </c>
      <c r="D8" s="20">
        <v>50</v>
      </c>
      <c r="E8" s="20">
        <v>25</v>
      </c>
      <c r="F8" s="20">
        <v>26</v>
      </c>
      <c r="G8" s="20">
        <f>(E8*F8)/10</f>
        <v>65</v>
      </c>
      <c r="H8" s="1">
        <v>0</v>
      </c>
      <c r="I8" s="1">
        <v>0</v>
      </c>
      <c r="J8" s="1">
        <v>0</v>
      </c>
      <c r="K8" s="1">
        <v>0</v>
      </c>
      <c r="L8" s="17">
        <f>SUM(D8,H8)</f>
        <v>50</v>
      </c>
      <c r="M8" s="17">
        <f>SUM(E8,I8)</f>
        <v>25</v>
      </c>
      <c r="N8" s="17">
        <f>SUM(G8+K8)</f>
        <v>65</v>
      </c>
    </row>
    <row r="9" spans="1:14" x14ac:dyDescent="0.2">
      <c r="A9" s="3">
        <v>2</v>
      </c>
      <c r="B9" s="9" t="s">
        <v>2</v>
      </c>
      <c r="C9" s="4">
        <v>9</v>
      </c>
      <c r="D9" s="20">
        <v>0</v>
      </c>
      <c r="E9" s="1">
        <v>0</v>
      </c>
      <c r="F9" s="1">
        <v>0</v>
      </c>
      <c r="G9" s="20">
        <f t="shared" ref="G9:G12" si="0">(E9*F9)/10</f>
        <v>0</v>
      </c>
      <c r="H9" s="1">
        <v>0</v>
      </c>
      <c r="I9" s="1">
        <v>0</v>
      </c>
      <c r="J9" s="1">
        <v>0</v>
      </c>
      <c r="K9" s="1">
        <v>0</v>
      </c>
      <c r="L9" s="17">
        <f t="shared" ref="L9:L18" si="1">SUM(D9,H9)</f>
        <v>0</v>
      </c>
      <c r="M9" s="17">
        <f t="shared" ref="M9:M18" si="2">SUM(E9,I9)</f>
        <v>0</v>
      </c>
      <c r="N9" s="17">
        <f t="shared" ref="N9:N18" si="3">SUM(G9+K9)</f>
        <v>0</v>
      </c>
    </row>
    <row r="10" spans="1:14" x14ac:dyDescent="0.2">
      <c r="A10" s="3">
        <v>3</v>
      </c>
      <c r="B10" s="9" t="s">
        <v>3</v>
      </c>
      <c r="C10" s="4">
        <v>58.4</v>
      </c>
      <c r="D10" s="20">
        <v>0</v>
      </c>
      <c r="E10" s="1">
        <v>0</v>
      </c>
      <c r="F10" s="1">
        <v>0</v>
      </c>
      <c r="G10" s="20">
        <f t="shared" si="0"/>
        <v>0</v>
      </c>
      <c r="H10" s="1">
        <v>0</v>
      </c>
      <c r="I10" s="1">
        <v>0</v>
      </c>
      <c r="J10" s="1">
        <v>0</v>
      </c>
      <c r="K10" s="1">
        <v>0</v>
      </c>
      <c r="L10" s="17">
        <f t="shared" si="1"/>
        <v>0</v>
      </c>
      <c r="M10" s="17">
        <f t="shared" si="2"/>
        <v>0</v>
      </c>
      <c r="N10" s="17">
        <f t="shared" si="3"/>
        <v>0</v>
      </c>
    </row>
    <row r="11" spans="1:14" x14ac:dyDescent="0.2">
      <c r="A11" s="3">
        <v>4</v>
      </c>
      <c r="B11" s="9" t="s">
        <v>4</v>
      </c>
      <c r="C11" s="4">
        <v>6</v>
      </c>
      <c r="D11" s="20">
        <v>0</v>
      </c>
      <c r="E11" s="1">
        <v>0</v>
      </c>
      <c r="F11" s="1">
        <v>0</v>
      </c>
      <c r="G11" s="20">
        <f t="shared" si="0"/>
        <v>0</v>
      </c>
      <c r="H11" s="1"/>
      <c r="I11" s="1"/>
      <c r="J11" s="1"/>
      <c r="K11" s="19">
        <f>I11*3.2</f>
        <v>0</v>
      </c>
      <c r="L11" s="17">
        <f t="shared" si="1"/>
        <v>0</v>
      </c>
      <c r="M11" s="17">
        <f t="shared" si="2"/>
        <v>0</v>
      </c>
      <c r="N11" s="17">
        <f t="shared" si="3"/>
        <v>0</v>
      </c>
    </row>
    <row r="12" spans="1:14" x14ac:dyDescent="0.2">
      <c r="A12" s="3">
        <v>5</v>
      </c>
      <c r="B12" s="9" t="s">
        <v>5</v>
      </c>
      <c r="C12" s="4">
        <v>0</v>
      </c>
      <c r="D12" s="20">
        <v>0</v>
      </c>
      <c r="E12" s="1">
        <v>0</v>
      </c>
      <c r="F12" s="1">
        <v>0</v>
      </c>
      <c r="G12" s="20">
        <f t="shared" si="0"/>
        <v>0</v>
      </c>
      <c r="H12" s="1">
        <v>0</v>
      </c>
      <c r="I12" s="1">
        <v>0</v>
      </c>
      <c r="J12" s="1">
        <v>0</v>
      </c>
      <c r="K12" s="1">
        <v>0</v>
      </c>
      <c r="L12" s="17">
        <f t="shared" si="1"/>
        <v>0</v>
      </c>
      <c r="M12" s="17">
        <f t="shared" si="2"/>
        <v>0</v>
      </c>
      <c r="N12" s="17">
        <f t="shared" si="3"/>
        <v>0</v>
      </c>
    </row>
    <row r="13" spans="1:14" x14ac:dyDescent="0.2">
      <c r="A13" s="3">
        <v>6</v>
      </c>
      <c r="B13" s="9" t="s">
        <v>6</v>
      </c>
      <c r="C13" s="4">
        <v>203</v>
      </c>
      <c r="D13" s="20">
        <v>190</v>
      </c>
      <c r="E13" s="15">
        <v>190</v>
      </c>
      <c r="F13" s="15">
        <v>43</v>
      </c>
      <c r="G13" s="20">
        <f>(E13*F13)/10</f>
        <v>817</v>
      </c>
      <c r="H13" s="1">
        <v>0</v>
      </c>
      <c r="I13" s="1">
        <v>0</v>
      </c>
      <c r="J13" s="1">
        <v>0</v>
      </c>
      <c r="K13" s="1">
        <v>0</v>
      </c>
      <c r="L13" s="17">
        <f t="shared" si="1"/>
        <v>190</v>
      </c>
      <c r="M13" s="17">
        <f t="shared" si="2"/>
        <v>190</v>
      </c>
      <c r="N13" s="17">
        <f t="shared" si="3"/>
        <v>817</v>
      </c>
    </row>
    <row r="14" spans="1:14" x14ac:dyDescent="0.2">
      <c r="A14" s="3">
        <v>7</v>
      </c>
      <c r="B14" s="9" t="s">
        <v>7</v>
      </c>
      <c r="C14" s="4">
        <v>143</v>
      </c>
      <c r="D14" s="20">
        <v>101</v>
      </c>
      <c r="E14" s="15">
        <f>25+17+26+33</f>
        <v>101</v>
      </c>
      <c r="F14" s="15">
        <v>39</v>
      </c>
      <c r="G14" s="20">
        <f t="shared" ref="G14:G18" si="4">(E14*F14)/10</f>
        <v>393.9</v>
      </c>
      <c r="H14" s="1">
        <v>0</v>
      </c>
      <c r="I14" s="1">
        <v>0</v>
      </c>
      <c r="J14" s="1">
        <v>0</v>
      </c>
      <c r="K14" s="1">
        <v>0</v>
      </c>
      <c r="L14" s="17">
        <f t="shared" si="1"/>
        <v>101</v>
      </c>
      <c r="M14" s="17">
        <f t="shared" si="2"/>
        <v>101</v>
      </c>
      <c r="N14" s="17">
        <f t="shared" si="3"/>
        <v>393.9</v>
      </c>
    </row>
    <row r="15" spans="1:14" x14ac:dyDescent="0.2">
      <c r="A15" s="3">
        <v>8</v>
      </c>
      <c r="B15" s="9" t="s">
        <v>8</v>
      </c>
      <c r="C15" s="4">
        <v>223</v>
      </c>
      <c r="D15" s="20">
        <v>216</v>
      </c>
      <c r="E15" s="15">
        <v>216</v>
      </c>
      <c r="F15" s="15">
        <v>33</v>
      </c>
      <c r="G15" s="20">
        <f t="shared" si="4"/>
        <v>712.8</v>
      </c>
      <c r="H15" s="1">
        <v>0</v>
      </c>
      <c r="I15" s="1">
        <v>0</v>
      </c>
      <c r="J15" s="1">
        <v>0</v>
      </c>
      <c r="K15" s="1">
        <v>0</v>
      </c>
      <c r="L15" s="17">
        <f t="shared" si="1"/>
        <v>216</v>
      </c>
      <c r="M15" s="17">
        <f t="shared" si="2"/>
        <v>216</v>
      </c>
      <c r="N15" s="17">
        <f t="shared" si="3"/>
        <v>712.8</v>
      </c>
    </row>
    <row r="16" spans="1:14" x14ac:dyDescent="0.2">
      <c r="A16" s="3">
        <v>9</v>
      </c>
      <c r="B16" s="9" t="s">
        <v>9</v>
      </c>
      <c r="C16" s="4">
        <v>195</v>
      </c>
      <c r="D16" s="20">
        <v>154</v>
      </c>
      <c r="E16" s="15">
        <f>44+56+30+24</f>
        <v>154</v>
      </c>
      <c r="F16" s="15">
        <v>41</v>
      </c>
      <c r="G16" s="20">
        <f t="shared" si="4"/>
        <v>631.4</v>
      </c>
      <c r="H16" s="1">
        <v>0</v>
      </c>
      <c r="I16" s="1">
        <v>0</v>
      </c>
      <c r="J16" s="1">
        <v>0</v>
      </c>
      <c r="K16" s="1">
        <v>0</v>
      </c>
      <c r="L16" s="17">
        <f t="shared" si="1"/>
        <v>154</v>
      </c>
      <c r="M16" s="17">
        <f t="shared" si="2"/>
        <v>154</v>
      </c>
      <c r="N16" s="17">
        <f t="shared" si="3"/>
        <v>631.4</v>
      </c>
    </row>
    <row r="17" spans="1:14" x14ac:dyDescent="0.2">
      <c r="A17" s="3">
        <v>10</v>
      </c>
      <c r="B17" s="9" t="s">
        <v>10</v>
      </c>
      <c r="C17" s="4">
        <v>21</v>
      </c>
      <c r="D17" s="20">
        <v>0</v>
      </c>
      <c r="E17" s="1">
        <v>0</v>
      </c>
      <c r="F17" s="1">
        <v>0</v>
      </c>
      <c r="G17" s="20">
        <f t="shared" si="4"/>
        <v>0</v>
      </c>
      <c r="H17" s="1">
        <v>0</v>
      </c>
      <c r="I17" s="1">
        <v>0</v>
      </c>
      <c r="J17" s="1">
        <v>0</v>
      </c>
      <c r="K17" s="1">
        <v>0</v>
      </c>
      <c r="L17" s="17">
        <f t="shared" si="1"/>
        <v>0</v>
      </c>
      <c r="M17" s="17">
        <f t="shared" si="2"/>
        <v>0</v>
      </c>
      <c r="N17" s="17">
        <f t="shared" si="3"/>
        <v>0</v>
      </c>
    </row>
    <row r="18" spans="1:14" x14ac:dyDescent="0.2">
      <c r="A18" s="3">
        <v>11</v>
      </c>
      <c r="B18" s="9" t="s">
        <v>11</v>
      </c>
      <c r="C18" s="4">
        <v>190</v>
      </c>
      <c r="D18" s="20">
        <v>0</v>
      </c>
      <c r="E18" s="1">
        <v>0</v>
      </c>
      <c r="F18" s="1">
        <v>0</v>
      </c>
      <c r="G18" s="20">
        <f t="shared" si="4"/>
        <v>0</v>
      </c>
      <c r="H18" s="13"/>
      <c r="I18" s="13"/>
      <c r="J18" s="13"/>
      <c r="K18" s="1">
        <v>0</v>
      </c>
      <c r="L18" s="17">
        <f t="shared" si="1"/>
        <v>0</v>
      </c>
      <c r="M18" s="17">
        <f t="shared" si="2"/>
        <v>0</v>
      </c>
      <c r="N18" s="17">
        <f t="shared" si="3"/>
        <v>0</v>
      </c>
    </row>
    <row r="19" spans="1:14" ht="15" x14ac:dyDescent="0.25">
      <c r="A19" s="3"/>
      <c r="B19" s="3" t="s">
        <v>16</v>
      </c>
      <c r="C19" s="5">
        <f>SUM(C8:C18)</f>
        <v>1087.4000000000001</v>
      </c>
      <c r="D19" s="14">
        <f>SUM(D8:D18)</f>
        <v>711</v>
      </c>
      <c r="E19" s="14">
        <f>SUM(E8:E18)</f>
        <v>686</v>
      </c>
      <c r="F19" s="14">
        <f>SUM(F8:F16)/5</f>
        <v>36.4</v>
      </c>
      <c r="G19" s="14">
        <f>SUM(G8:G18)</f>
        <v>2620.1</v>
      </c>
      <c r="H19" s="16">
        <f t="shared" ref="H19:N19" si="5">SUM(H8:H18)</f>
        <v>0</v>
      </c>
      <c r="I19" s="16">
        <f>SUM(I8:I18)</f>
        <v>0</v>
      </c>
      <c r="J19" s="16">
        <f>SUM(J8:J18)</f>
        <v>0</v>
      </c>
      <c r="K19" s="16">
        <f t="shared" si="5"/>
        <v>0</v>
      </c>
      <c r="L19" s="5">
        <f>SUM(L8:L18)</f>
        <v>711</v>
      </c>
      <c r="M19" s="5">
        <f>SUM(M8:M18)</f>
        <v>686</v>
      </c>
      <c r="N19" s="5">
        <f t="shared" si="5"/>
        <v>2620.1</v>
      </c>
    </row>
    <row r="20" spans="1:14" x14ac:dyDescent="0.2">
      <c r="G20" s="6">
        <v>38</v>
      </c>
    </row>
    <row r="21" spans="1:14" x14ac:dyDescent="0.2">
      <c r="K21" s="7"/>
    </row>
    <row r="22" spans="1:14" x14ac:dyDescent="0.2">
      <c r="B22" s="22" t="s">
        <v>25</v>
      </c>
      <c r="C22" s="22"/>
      <c r="D22" s="22"/>
      <c r="K22" s="18"/>
      <c r="L22" s="18" t="s">
        <v>34</v>
      </c>
    </row>
    <row r="23" spans="1:14" x14ac:dyDescent="0.2">
      <c r="C23" s="18" t="s">
        <v>30</v>
      </c>
      <c r="K23" s="7"/>
      <c r="L23" s="18" t="s">
        <v>26</v>
      </c>
    </row>
    <row r="24" spans="1:14" x14ac:dyDescent="0.2">
      <c r="C24" s="18" t="s">
        <v>17</v>
      </c>
      <c r="K24" s="7"/>
      <c r="L24" s="18"/>
    </row>
    <row r="29" spans="1:14" ht="15" x14ac:dyDescent="0.25">
      <c r="C29" s="8" t="s">
        <v>19</v>
      </c>
      <c r="G29" s="6">
        <v>44</v>
      </c>
      <c r="K29" s="8"/>
      <c r="L29" s="8" t="s">
        <v>31</v>
      </c>
    </row>
    <row r="30" spans="1:14" x14ac:dyDescent="0.2">
      <c r="C30" s="18" t="s">
        <v>27</v>
      </c>
      <c r="G30" s="6">
        <f>SUM(G20:G29)</f>
        <v>82</v>
      </c>
      <c r="K30" s="7"/>
      <c r="L30" s="18" t="s">
        <v>32</v>
      </c>
    </row>
    <row r="31" spans="1:14" x14ac:dyDescent="0.2">
      <c r="G31" s="6"/>
    </row>
  </sheetData>
  <mergeCells count="12">
    <mergeCell ref="B22:D22"/>
    <mergeCell ref="A1:N1"/>
    <mergeCell ref="A2:N2"/>
    <mergeCell ref="A3:N3"/>
    <mergeCell ref="D5:G5"/>
    <mergeCell ref="H5:K5"/>
    <mergeCell ref="B5:B6"/>
    <mergeCell ref="A5:A6"/>
    <mergeCell ref="C5:C6"/>
    <mergeCell ref="M5:M6"/>
    <mergeCell ref="N5:N6"/>
    <mergeCell ref="L5:L6"/>
  </mergeCells>
  <pageMargins left="0.11811023622047245" right="0.11811023622047245" top="0.51181102362204722" bottom="0.74803149606299213" header="0.31496062992125984" footer="0.31496062992125984"/>
  <pageSetup paperSize="256" scale="85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PADI</vt:lpstr>
      <vt:lpstr>PADI!Print_Area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Win8.1</dc:creator>
  <cp:lastModifiedBy>Office</cp:lastModifiedBy>
  <cp:lastPrinted>2024-02-27T05:37:51Z</cp:lastPrinted>
  <dcterms:created xsi:type="dcterms:W3CDTF">2018-03-07T05:03:18Z</dcterms:created>
  <dcterms:modified xsi:type="dcterms:W3CDTF">2024-03-18T08:14:25Z</dcterms:modified>
</cp:coreProperties>
</file>