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eputusan" sheetId="1" r:id="rId1"/>
  </sheets>
  <definedNames>
    <definedName name="_xlnm.Print_Area" localSheetId="0">keputusan!$A$1:$O$39</definedName>
  </definedNames>
  <calcPr calcId="144525"/>
</workbook>
</file>

<file path=xl/calcChain.xml><?xml version="1.0" encoding="utf-8"?>
<calcChain xmlns="http://schemas.openxmlformats.org/spreadsheetml/2006/main">
  <c r="K23" i="1" l="1"/>
  <c r="J23" i="1"/>
  <c r="M23" i="1" s="1"/>
  <c r="K22" i="1"/>
  <c r="J22" i="1"/>
  <c r="M22" i="1" s="1"/>
  <c r="N22" i="1" s="1"/>
  <c r="P22" i="1" s="1"/>
  <c r="N21" i="1"/>
  <c r="P21" i="1" s="1"/>
  <c r="J21" i="1"/>
  <c r="N20" i="1"/>
  <c r="P20" i="1" s="1"/>
  <c r="M20" i="1"/>
  <c r="K20" i="1"/>
  <c r="J20" i="1"/>
  <c r="N19" i="1"/>
  <c r="P19" i="1" s="1"/>
  <c r="M19" i="1"/>
  <c r="K19" i="1"/>
  <c r="I19" i="1"/>
  <c r="N18" i="1"/>
  <c r="P18" i="1" s="1"/>
  <c r="M18" i="1"/>
  <c r="K18" i="1"/>
  <c r="J18" i="1"/>
  <c r="K17" i="1"/>
  <c r="J17" i="1"/>
  <c r="M17" i="1" s="1"/>
  <c r="K16" i="1"/>
  <c r="J16" i="1"/>
  <c r="M16" i="1" s="1"/>
  <c r="N16" i="1" s="1"/>
  <c r="P16" i="1" s="1"/>
  <c r="K15" i="1"/>
  <c r="J15" i="1"/>
  <c r="M15" i="1" s="1"/>
  <c r="N14" i="1"/>
  <c r="P14" i="1" s="1"/>
  <c r="M14" i="1"/>
  <c r="K14" i="1"/>
  <c r="J14" i="1"/>
  <c r="K13" i="1"/>
  <c r="J13" i="1"/>
  <c r="M13" i="1" s="1"/>
  <c r="K12" i="1"/>
  <c r="J12" i="1"/>
  <c r="M12" i="1" s="1"/>
  <c r="N12" i="1" s="1"/>
  <c r="P12" i="1" s="1"/>
  <c r="N11" i="1"/>
  <c r="P11" i="1" s="1"/>
  <c r="J11" i="1"/>
  <c r="K10" i="1"/>
  <c r="J10" i="1"/>
  <c r="M10" i="1" s="1"/>
  <c r="N10" i="1" s="1"/>
  <c r="P10" i="1" s="1"/>
  <c r="K9" i="1"/>
  <c r="J9" i="1"/>
  <c r="M9" i="1" s="1"/>
  <c r="N8" i="1"/>
  <c r="P8" i="1" s="1"/>
  <c r="J8" i="1"/>
  <c r="K7" i="1"/>
  <c r="J7" i="1"/>
  <c r="M7" i="1" s="1"/>
  <c r="K6" i="1"/>
  <c r="J6" i="1"/>
  <c r="M6" i="1" s="1"/>
  <c r="K5" i="1"/>
  <c r="J5" i="1"/>
  <c r="M5" i="1" s="1"/>
  <c r="N9" i="1" l="1"/>
  <c r="N6" i="1"/>
  <c r="N17" i="1"/>
  <c r="N23" i="1"/>
  <c r="N13" i="1"/>
  <c r="N5" i="1"/>
  <c r="N7" i="1"/>
  <c r="N15" i="1"/>
  <c r="O10" i="1"/>
  <c r="O12" i="1"/>
  <c r="O14" i="1"/>
  <c r="O16" i="1"/>
  <c r="O18" i="1"/>
  <c r="O20" i="1"/>
  <c r="O22" i="1"/>
  <c r="O19" i="1"/>
  <c r="P5" i="1" l="1"/>
  <c r="O5" i="1"/>
  <c r="P13" i="1"/>
  <c r="O13" i="1"/>
  <c r="P17" i="1"/>
  <c r="O17" i="1"/>
  <c r="P6" i="1"/>
  <c r="O6" i="1"/>
  <c r="P23" i="1"/>
  <c r="O23" i="1"/>
  <c r="P15" i="1"/>
  <c r="O15" i="1"/>
  <c r="O7" i="1"/>
  <c r="P7" i="1"/>
  <c r="P9" i="1"/>
  <c r="O9" i="1"/>
</calcChain>
</file>

<file path=xl/comments1.xml><?xml version="1.0" encoding="utf-8"?>
<comments xmlns="http://schemas.openxmlformats.org/spreadsheetml/2006/main">
  <authors>
    <author>Author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Aceh Singkil Dalam Angka 2022 (Data 2021)</t>
        </r>
      </text>
    </comment>
  </commentList>
</comments>
</file>

<file path=xl/sharedStrings.xml><?xml version="1.0" encoding="utf-8"?>
<sst xmlns="http://schemas.openxmlformats.org/spreadsheetml/2006/main" count="33" uniqueCount="30">
  <si>
    <t>Jumlah Penduduk :</t>
  </si>
  <si>
    <t>Konsumsi Pangan</t>
  </si>
  <si>
    <t>No</t>
  </si>
  <si>
    <t>Bahan Pangan</t>
  </si>
  <si>
    <t>gram/kap/hari</t>
  </si>
  <si>
    <t>kg/kap/tahun</t>
  </si>
  <si>
    <t>kg/kap/hari</t>
  </si>
  <si>
    <t>Ton/tahun</t>
  </si>
  <si>
    <t>kg/hari</t>
  </si>
  <si>
    <t>Ton/Hari</t>
  </si>
  <si>
    <t>Ton/Minggu</t>
  </si>
  <si>
    <t>Ton/Bulan</t>
  </si>
  <si>
    <t>Beras</t>
  </si>
  <si>
    <t>Jagung</t>
  </si>
  <si>
    <t>Kedelai</t>
  </si>
  <si>
    <t>Bawang</t>
  </si>
  <si>
    <t>Bawang Merah</t>
  </si>
  <si>
    <t>Bawang Putih</t>
  </si>
  <si>
    <t>Cabai</t>
  </si>
  <si>
    <t>Cabe Merah</t>
  </si>
  <si>
    <t>Cabe Hijau</t>
  </si>
  <si>
    <t>Cabe Rawit</t>
  </si>
  <si>
    <t>Daging Unggas</t>
  </si>
  <si>
    <t>Telur Unggas</t>
  </si>
  <si>
    <t>Daging Ruminansia</t>
  </si>
  <si>
    <t>Gula Konsumsi</t>
  </si>
  <si>
    <t>Minyak Goreng</t>
  </si>
  <si>
    <t>Ikan</t>
  </si>
  <si>
    <t>Sayur</t>
  </si>
  <si>
    <t>Buah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</si>
</sst>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41" fontId="1" fillId="0" borderId="1" xfId="0" applyNumberFormat="1" applyFont="1" applyBorder="1" applyAlignment="1">
      <alignment vertical="top"/>
    </xf>
    <xf numFmtId="0" fontId="0" fillId="0" borderId="2" xfId="0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3"/>
  <sheetViews>
    <sheetView tabSelected="1" workbookViewId="0">
      <selection activeCell="M10" sqref="M10"/>
    </sheetView>
  </sheetViews>
  <sheetFormatPr defaultRowHeight="15" x14ac:dyDescent="0.25"/>
  <cols>
    <col min="1" max="1" width="3" style="1" bestFit="1" customWidth="1"/>
    <col min="2" max="2" width="18" bestFit="1" customWidth="1"/>
    <col min="3" max="3" width="13.85546875" hidden="1" customWidth="1"/>
    <col min="4" max="4" width="13.140625" hidden="1" customWidth="1"/>
    <col min="5" max="5" width="5.7109375" hidden="1" customWidth="1"/>
    <col min="6" max="6" width="13.85546875" hidden="1" customWidth="1"/>
    <col min="7" max="7" width="13.140625" hidden="1" customWidth="1"/>
    <col min="8" max="8" width="6.85546875" hidden="1" customWidth="1"/>
    <col min="9" max="9" width="13.85546875" bestFit="1" customWidth="1"/>
    <col min="10" max="10" width="11.28515625" bestFit="1" customWidth="1"/>
    <col min="11" max="11" width="10.28515625" hidden="1" customWidth="1"/>
    <col min="12" max="12" width="5.7109375" customWidth="1"/>
    <col min="13" max="13" width="14.28515625" bestFit="1" customWidth="1"/>
    <col min="14" max="14" width="10.5703125" bestFit="1" customWidth="1"/>
    <col min="15" max="16" width="11.85546875" bestFit="1" customWidth="1"/>
  </cols>
  <sheetData>
    <row r="1" spans="1:16" s="2" customFormat="1" ht="30" x14ac:dyDescent="0.25">
      <c r="A1" s="1"/>
      <c r="M1" s="3" t="s">
        <v>0</v>
      </c>
      <c r="N1" s="4">
        <v>128384</v>
      </c>
      <c r="O1" s="3"/>
    </row>
    <row r="2" spans="1:16" x14ac:dyDescent="0.25">
      <c r="M2" s="5"/>
      <c r="N2" s="5"/>
      <c r="O2" s="5"/>
    </row>
    <row r="3" spans="1:16" x14ac:dyDescent="0.25">
      <c r="M3" s="6" t="s">
        <v>1</v>
      </c>
      <c r="N3" s="7"/>
      <c r="O3" s="7"/>
    </row>
    <row r="4" spans="1:16" x14ac:dyDescent="0.25">
      <c r="A4" s="8" t="s">
        <v>2</v>
      </c>
      <c r="B4" s="8" t="s">
        <v>3</v>
      </c>
      <c r="C4" s="9" t="s">
        <v>4</v>
      </c>
      <c r="D4" s="9" t="s">
        <v>5</v>
      </c>
      <c r="E4" s="9"/>
      <c r="F4" s="9" t="s">
        <v>4</v>
      </c>
      <c r="G4" s="9" t="s">
        <v>5</v>
      </c>
      <c r="H4" s="9"/>
      <c r="I4" s="9" t="s">
        <v>4</v>
      </c>
      <c r="J4" s="9" t="s">
        <v>6</v>
      </c>
      <c r="K4" s="9" t="s">
        <v>7</v>
      </c>
      <c r="L4" s="9"/>
      <c r="M4" s="9" t="s">
        <v>8</v>
      </c>
      <c r="N4" s="9" t="s">
        <v>9</v>
      </c>
      <c r="O4" s="9" t="s">
        <v>10</v>
      </c>
      <c r="P4" s="9" t="s">
        <v>11</v>
      </c>
    </row>
    <row r="5" spans="1:16" x14ac:dyDescent="0.25">
      <c r="A5" s="10">
        <v>1</v>
      </c>
      <c r="B5" s="11" t="s">
        <v>12</v>
      </c>
      <c r="C5" s="11">
        <v>240.4</v>
      </c>
      <c r="D5" s="11">
        <v>87.8</v>
      </c>
      <c r="E5" s="11"/>
      <c r="F5" s="11">
        <v>276.7</v>
      </c>
      <c r="G5" s="11">
        <v>101</v>
      </c>
      <c r="H5" s="11"/>
      <c r="I5" s="11">
        <v>320</v>
      </c>
      <c r="J5" s="11">
        <f>I5/1000</f>
        <v>0.32</v>
      </c>
      <c r="K5" s="11">
        <f>IF(G5&gt;D5,G5,D5)</f>
        <v>101</v>
      </c>
      <c r="L5" s="11"/>
      <c r="M5" s="12">
        <f>J5*$N$1</f>
        <v>41082.879999999997</v>
      </c>
      <c r="N5" s="12">
        <f>M5/1000</f>
        <v>41.082879999999996</v>
      </c>
      <c r="O5" s="12">
        <f>N5*7</f>
        <v>287.58015999999998</v>
      </c>
      <c r="P5" s="12">
        <f>N5*30</f>
        <v>1232.4863999999998</v>
      </c>
    </row>
    <row r="6" spans="1:16" x14ac:dyDescent="0.25">
      <c r="A6" s="10">
        <v>2</v>
      </c>
      <c r="B6" s="11" t="s">
        <v>13</v>
      </c>
      <c r="C6" s="11">
        <v>4.2</v>
      </c>
      <c r="D6" s="11">
        <v>1.6</v>
      </c>
      <c r="E6" s="11"/>
      <c r="F6" s="11">
        <v>1.1000000000000001</v>
      </c>
      <c r="G6" s="11">
        <v>0.4</v>
      </c>
      <c r="H6" s="11"/>
      <c r="I6" s="11">
        <v>1.1000000000000001</v>
      </c>
      <c r="J6" s="11">
        <f>I6/1000</f>
        <v>1.1000000000000001E-3</v>
      </c>
      <c r="K6" s="11">
        <f>IF(G6&gt;D6,G6,D6)</f>
        <v>1.6</v>
      </c>
      <c r="L6" s="11"/>
      <c r="M6" s="12">
        <f>J6*$N$1</f>
        <v>141.22240000000002</v>
      </c>
      <c r="N6" s="12">
        <f t="shared" ref="N6:N23" si="0">M6/1000</f>
        <v>0.14122240000000003</v>
      </c>
      <c r="O6" s="12">
        <f t="shared" ref="O6:O23" si="1">N6*7</f>
        <v>0.98855680000000024</v>
      </c>
      <c r="P6" s="12">
        <f t="shared" ref="P6:P23" si="2">N6*30</f>
        <v>4.2366720000000004</v>
      </c>
    </row>
    <row r="7" spans="1:16" x14ac:dyDescent="0.25">
      <c r="A7" s="10">
        <v>3</v>
      </c>
      <c r="B7" s="11" t="s">
        <v>14</v>
      </c>
      <c r="C7" s="11">
        <v>30.7</v>
      </c>
      <c r="D7" s="11">
        <v>11.2</v>
      </c>
      <c r="E7" s="11"/>
      <c r="F7" s="11"/>
      <c r="G7" s="11"/>
      <c r="H7" s="11"/>
      <c r="I7" s="11">
        <v>30.7</v>
      </c>
      <c r="J7" s="11">
        <f t="shared" ref="J7:J23" si="3">I7/1000</f>
        <v>3.0699999999999998E-2</v>
      </c>
      <c r="K7" s="11">
        <f>IF(G7&gt;D7,G7,D7)</f>
        <v>11.2</v>
      </c>
      <c r="L7" s="11"/>
      <c r="M7" s="12">
        <f>J7*$N$1</f>
        <v>3941.3887999999997</v>
      </c>
      <c r="N7" s="12">
        <f t="shared" si="0"/>
        <v>3.9413887999999999</v>
      </c>
      <c r="O7" s="12">
        <f t="shared" si="1"/>
        <v>27.589721600000001</v>
      </c>
      <c r="P7" s="12">
        <f t="shared" si="2"/>
        <v>118.241664</v>
      </c>
    </row>
    <row r="8" spans="1:16" x14ac:dyDescent="0.25">
      <c r="A8" s="10">
        <v>4</v>
      </c>
      <c r="B8" s="11" t="s">
        <v>15</v>
      </c>
      <c r="C8" s="11"/>
      <c r="D8" s="11"/>
      <c r="E8" s="11"/>
      <c r="F8" s="11"/>
      <c r="G8" s="11"/>
      <c r="H8" s="11"/>
      <c r="I8" s="11"/>
      <c r="J8" s="11">
        <f t="shared" si="3"/>
        <v>0</v>
      </c>
      <c r="K8" s="11"/>
      <c r="L8" s="11"/>
      <c r="M8" s="12"/>
      <c r="N8" s="12">
        <f t="shared" si="0"/>
        <v>0</v>
      </c>
      <c r="O8" s="12"/>
      <c r="P8" s="12">
        <f t="shared" si="2"/>
        <v>0</v>
      </c>
    </row>
    <row r="9" spans="1:16" x14ac:dyDescent="0.25">
      <c r="A9" s="10"/>
      <c r="B9" s="11" t="s">
        <v>16</v>
      </c>
      <c r="C9" s="11">
        <v>7.39</v>
      </c>
      <c r="D9" s="11">
        <v>2.7</v>
      </c>
      <c r="E9" s="11"/>
      <c r="F9" s="11"/>
      <c r="G9" s="11"/>
      <c r="H9" s="11"/>
      <c r="I9" s="11">
        <v>7.39</v>
      </c>
      <c r="J9" s="11">
        <f t="shared" si="3"/>
        <v>7.3899999999999999E-3</v>
      </c>
      <c r="K9" s="11">
        <f>IF(G9&gt;D9,G9,D9)</f>
        <v>2.7</v>
      </c>
      <c r="L9" s="11"/>
      <c r="M9" s="12">
        <f>J9*$N$1</f>
        <v>948.75775999999996</v>
      </c>
      <c r="N9" s="12">
        <f t="shared" si="0"/>
        <v>0.94875776000000001</v>
      </c>
      <c r="O9" s="12">
        <f t="shared" si="1"/>
        <v>6.6413043199999997</v>
      </c>
      <c r="P9" s="12">
        <f t="shared" si="2"/>
        <v>28.462732800000001</v>
      </c>
    </row>
    <row r="10" spans="1:16" x14ac:dyDescent="0.25">
      <c r="A10" s="10"/>
      <c r="B10" s="11" t="s">
        <v>17</v>
      </c>
      <c r="C10" s="11">
        <v>4.57</v>
      </c>
      <c r="D10" s="11">
        <v>1.67</v>
      </c>
      <c r="E10" s="11"/>
      <c r="F10" s="11"/>
      <c r="G10" s="11"/>
      <c r="H10" s="11"/>
      <c r="I10" s="11">
        <v>4.57</v>
      </c>
      <c r="J10" s="11">
        <f t="shared" si="3"/>
        <v>4.5700000000000003E-3</v>
      </c>
      <c r="K10" s="11">
        <f>IF(G10&gt;D10,G10,D10)</f>
        <v>1.67</v>
      </c>
      <c r="L10" s="11"/>
      <c r="M10" s="12">
        <f>J10*$N$1</f>
        <v>586.71487999999999</v>
      </c>
      <c r="N10" s="12">
        <f t="shared" si="0"/>
        <v>0.58671487999999994</v>
      </c>
      <c r="O10" s="12">
        <f t="shared" si="1"/>
        <v>4.1070041599999998</v>
      </c>
      <c r="P10" s="12">
        <f t="shared" si="2"/>
        <v>17.601446399999997</v>
      </c>
    </row>
    <row r="11" spans="1:16" x14ac:dyDescent="0.25">
      <c r="A11" s="10">
        <v>5</v>
      </c>
      <c r="B11" s="11" t="s">
        <v>18</v>
      </c>
      <c r="C11" s="11"/>
      <c r="D11" s="11"/>
      <c r="E11" s="11"/>
      <c r="F11" s="11"/>
      <c r="G11" s="11"/>
      <c r="H11" s="11"/>
      <c r="I11" s="11"/>
      <c r="J11" s="11">
        <f t="shared" si="3"/>
        <v>0</v>
      </c>
      <c r="K11" s="11"/>
      <c r="L11" s="11"/>
      <c r="M11" s="12"/>
      <c r="N11" s="12">
        <f t="shared" si="0"/>
        <v>0</v>
      </c>
      <c r="O11" s="12"/>
      <c r="P11" s="12">
        <f t="shared" si="2"/>
        <v>0</v>
      </c>
    </row>
    <row r="12" spans="1:16" x14ac:dyDescent="0.25">
      <c r="A12" s="10"/>
      <c r="B12" s="11" t="s">
        <v>19</v>
      </c>
      <c r="C12" s="11">
        <v>4.59</v>
      </c>
      <c r="D12" s="11">
        <v>1.68</v>
      </c>
      <c r="E12" s="11"/>
      <c r="F12" s="11"/>
      <c r="G12" s="11"/>
      <c r="H12" s="11"/>
      <c r="I12" s="11">
        <v>4.59</v>
      </c>
      <c r="J12" s="11">
        <f t="shared" si="3"/>
        <v>4.5899999999999995E-3</v>
      </c>
      <c r="K12" s="11">
        <f t="shared" ref="K12:K20" si="4">IF(G12&gt;D12,G12,D12)</f>
        <v>1.68</v>
      </c>
      <c r="L12" s="11"/>
      <c r="M12" s="12">
        <f t="shared" ref="M12:M20" si="5">J12*$N$1</f>
        <v>589.28255999999988</v>
      </c>
      <c r="N12" s="12">
        <f t="shared" si="0"/>
        <v>0.5892825599999999</v>
      </c>
      <c r="O12" s="12">
        <f t="shared" si="1"/>
        <v>4.1249779199999992</v>
      </c>
      <c r="P12" s="12">
        <f t="shared" si="2"/>
        <v>17.678476799999999</v>
      </c>
    </row>
    <row r="13" spans="1:16" x14ac:dyDescent="0.25">
      <c r="A13" s="10"/>
      <c r="B13" s="11" t="s">
        <v>20</v>
      </c>
      <c r="C13" s="11">
        <v>0.94</v>
      </c>
      <c r="D13" s="11">
        <v>0.34</v>
      </c>
      <c r="E13" s="11"/>
      <c r="F13" s="11"/>
      <c r="G13" s="11"/>
      <c r="H13" s="11"/>
      <c r="I13" s="11">
        <v>0.94</v>
      </c>
      <c r="J13" s="11">
        <f t="shared" si="3"/>
        <v>9.3999999999999997E-4</v>
      </c>
      <c r="K13" s="11">
        <f t="shared" si="4"/>
        <v>0.34</v>
      </c>
      <c r="L13" s="11"/>
      <c r="M13" s="12">
        <f t="shared" si="5"/>
        <v>120.68096</v>
      </c>
      <c r="N13" s="12">
        <f t="shared" si="0"/>
        <v>0.12068096</v>
      </c>
      <c r="O13" s="12">
        <f t="shared" si="1"/>
        <v>0.84476671999999997</v>
      </c>
      <c r="P13" s="12">
        <f t="shared" si="2"/>
        <v>3.6204288</v>
      </c>
    </row>
    <row r="14" spans="1:16" x14ac:dyDescent="0.25">
      <c r="A14" s="10"/>
      <c r="B14" s="11" t="s">
        <v>21</v>
      </c>
      <c r="C14" s="11">
        <v>4.8499999999999996</v>
      </c>
      <c r="D14" s="11">
        <v>1.77</v>
      </c>
      <c r="E14" s="11"/>
      <c r="F14" s="11"/>
      <c r="G14" s="11"/>
      <c r="H14" s="11"/>
      <c r="I14" s="11">
        <v>4.8499999999999996</v>
      </c>
      <c r="J14" s="11">
        <f t="shared" si="3"/>
        <v>4.8499999999999993E-3</v>
      </c>
      <c r="K14" s="11">
        <f t="shared" si="4"/>
        <v>1.77</v>
      </c>
      <c r="L14" s="11"/>
      <c r="M14" s="12">
        <f t="shared" si="5"/>
        <v>622.66239999999993</v>
      </c>
      <c r="N14" s="12">
        <f t="shared" si="0"/>
        <v>0.62266239999999995</v>
      </c>
      <c r="O14" s="12">
        <f t="shared" si="1"/>
        <v>4.3586367999999993</v>
      </c>
      <c r="P14" s="12">
        <f t="shared" si="2"/>
        <v>18.679872</v>
      </c>
    </row>
    <row r="15" spans="1:16" x14ac:dyDescent="0.25">
      <c r="A15" s="10">
        <v>6</v>
      </c>
      <c r="B15" s="11" t="s">
        <v>22</v>
      </c>
      <c r="C15" s="11">
        <v>20.9</v>
      </c>
      <c r="D15" s="11">
        <v>7.6</v>
      </c>
      <c r="E15" s="11"/>
      <c r="F15" s="11">
        <v>12.1</v>
      </c>
      <c r="G15" s="11">
        <v>4.4000000000000004</v>
      </c>
      <c r="H15" s="11"/>
      <c r="I15" s="11">
        <v>12.1</v>
      </c>
      <c r="J15" s="11">
        <f t="shared" si="3"/>
        <v>1.21E-2</v>
      </c>
      <c r="K15" s="11">
        <f t="shared" si="4"/>
        <v>7.6</v>
      </c>
      <c r="L15" s="11"/>
      <c r="M15" s="12">
        <f t="shared" si="5"/>
        <v>1553.4464</v>
      </c>
      <c r="N15" s="12">
        <f t="shared" si="0"/>
        <v>1.5534464000000001</v>
      </c>
      <c r="O15" s="12">
        <f t="shared" si="1"/>
        <v>10.874124800000001</v>
      </c>
      <c r="P15" s="12">
        <f t="shared" si="2"/>
        <v>46.603392000000007</v>
      </c>
    </row>
    <row r="16" spans="1:16" x14ac:dyDescent="0.25">
      <c r="A16" s="10">
        <v>7</v>
      </c>
      <c r="B16" s="11" t="s">
        <v>23</v>
      </c>
      <c r="C16" s="11">
        <v>20</v>
      </c>
      <c r="D16" s="11">
        <v>7.3</v>
      </c>
      <c r="E16" s="11"/>
      <c r="F16" s="11">
        <v>19.5</v>
      </c>
      <c r="G16" s="11">
        <v>7.1</v>
      </c>
      <c r="H16" s="11"/>
      <c r="I16" s="11">
        <v>19.5</v>
      </c>
      <c r="J16" s="11">
        <f t="shared" si="3"/>
        <v>1.95E-2</v>
      </c>
      <c r="K16" s="11">
        <f t="shared" si="4"/>
        <v>7.3</v>
      </c>
      <c r="L16" s="11"/>
      <c r="M16" s="12">
        <f t="shared" si="5"/>
        <v>2503.4879999999998</v>
      </c>
      <c r="N16" s="12">
        <f t="shared" si="0"/>
        <v>2.5034879999999999</v>
      </c>
      <c r="O16" s="12">
        <f t="shared" si="1"/>
        <v>17.524415999999999</v>
      </c>
      <c r="P16" s="12">
        <f t="shared" si="2"/>
        <v>75.104640000000003</v>
      </c>
    </row>
    <row r="17" spans="1:16" x14ac:dyDescent="0.25">
      <c r="A17" s="10">
        <v>8</v>
      </c>
      <c r="B17" s="11" t="s">
        <v>24</v>
      </c>
      <c r="C17" s="11">
        <v>10.6</v>
      </c>
      <c r="D17" s="11">
        <v>3.9</v>
      </c>
      <c r="E17" s="11"/>
      <c r="F17" s="11">
        <v>4</v>
      </c>
      <c r="G17" s="11">
        <v>1.5</v>
      </c>
      <c r="H17" s="11"/>
      <c r="I17" s="11">
        <v>4</v>
      </c>
      <c r="J17" s="11">
        <f t="shared" si="3"/>
        <v>4.0000000000000001E-3</v>
      </c>
      <c r="K17" s="11">
        <f t="shared" si="4"/>
        <v>3.9</v>
      </c>
      <c r="L17" s="11"/>
      <c r="M17" s="12">
        <f t="shared" si="5"/>
        <v>513.53600000000006</v>
      </c>
      <c r="N17" s="12">
        <f t="shared" si="0"/>
        <v>0.5135360000000001</v>
      </c>
      <c r="O17" s="12">
        <f t="shared" si="1"/>
        <v>3.5947520000000006</v>
      </c>
      <c r="P17" s="12">
        <f t="shared" si="2"/>
        <v>15.406080000000003</v>
      </c>
    </row>
    <row r="18" spans="1:16" x14ac:dyDescent="0.25">
      <c r="A18" s="10">
        <v>9</v>
      </c>
      <c r="B18" s="11" t="s">
        <v>25</v>
      </c>
      <c r="C18" s="11">
        <v>21.3</v>
      </c>
      <c r="D18" s="11">
        <v>7.8</v>
      </c>
      <c r="E18" s="11"/>
      <c r="F18" s="11">
        <v>22.7</v>
      </c>
      <c r="G18" s="11">
        <v>8.3000000000000007</v>
      </c>
      <c r="H18" s="11"/>
      <c r="I18" s="11">
        <v>22.7</v>
      </c>
      <c r="J18" s="11">
        <f t="shared" si="3"/>
        <v>2.2699999999999998E-2</v>
      </c>
      <c r="K18" s="11">
        <f t="shared" si="4"/>
        <v>8.3000000000000007</v>
      </c>
      <c r="L18" s="11"/>
      <c r="M18" s="12">
        <f t="shared" si="5"/>
        <v>2914.3167999999996</v>
      </c>
      <c r="N18" s="12">
        <f t="shared" si="0"/>
        <v>2.9143167999999995</v>
      </c>
      <c r="O18" s="12">
        <f t="shared" si="1"/>
        <v>20.400217599999998</v>
      </c>
      <c r="P18" s="12">
        <f t="shared" si="2"/>
        <v>87.42950399999998</v>
      </c>
    </row>
    <row r="19" spans="1:16" x14ac:dyDescent="0.25">
      <c r="A19" s="10">
        <v>10</v>
      </c>
      <c r="B19" s="11" t="s">
        <v>26</v>
      </c>
      <c r="C19" s="11"/>
      <c r="D19" s="11"/>
      <c r="E19" s="11"/>
      <c r="F19" s="11"/>
      <c r="G19" s="11"/>
      <c r="H19" s="11"/>
      <c r="I19" s="11">
        <f>J19*100</f>
        <v>3</v>
      </c>
      <c r="J19" s="11">
        <v>0.03</v>
      </c>
      <c r="K19" s="11">
        <f t="shared" si="4"/>
        <v>0</v>
      </c>
      <c r="L19" s="11"/>
      <c r="M19" s="12">
        <f t="shared" si="5"/>
        <v>3851.52</v>
      </c>
      <c r="N19" s="12">
        <f t="shared" si="0"/>
        <v>3.8515199999999998</v>
      </c>
      <c r="O19" s="12">
        <f t="shared" si="1"/>
        <v>26.960639999999998</v>
      </c>
      <c r="P19" s="12">
        <f t="shared" si="2"/>
        <v>115.54559999999999</v>
      </c>
    </row>
    <row r="20" spans="1:16" x14ac:dyDescent="0.25">
      <c r="A20" s="10">
        <v>11</v>
      </c>
      <c r="B20" s="11" t="s">
        <v>27</v>
      </c>
      <c r="C20" s="11">
        <v>59.6</v>
      </c>
      <c r="D20" s="11">
        <v>21.8</v>
      </c>
      <c r="E20" s="11"/>
      <c r="F20" s="11">
        <v>99.2</v>
      </c>
      <c r="G20" s="11">
        <v>36.200000000000003</v>
      </c>
      <c r="H20" s="11"/>
      <c r="I20" s="11">
        <v>99.2</v>
      </c>
      <c r="J20" s="11">
        <f t="shared" si="3"/>
        <v>9.9199999999999997E-2</v>
      </c>
      <c r="K20" s="11">
        <f t="shared" si="4"/>
        <v>36.200000000000003</v>
      </c>
      <c r="L20" s="11"/>
      <c r="M20" s="12">
        <f t="shared" si="5"/>
        <v>12735.692799999999</v>
      </c>
      <c r="N20" s="12">
        <f t="shared" si="0"/>
        <v>12.735692799999999</v>
      </c>
      <c r="O20" s="12">
        <f t="shared" si="1"/>
        <v>89.149849599999996</v>
      </c>
      <c r="P20" s="12">
        <f t="shared" si="2"/>
        <v>382.07078399999995</v>
      </c>
    </row>
    <row r="21" spans="1:16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>
        <f t="shared" si="3"/>
        <v>0</v>
      </c>
      <c r="K21" s="11"/>
      <c r="L21" s="11"/>
      <c r="M21" s="12"/>
      <c r="N21" s="12">
        <f t="shared" si="0"/>
        <v>0</v>
      </c>
      <c r="O21" s="12"/>
      <c r="P21" s="12">
        <f t="shared" si="2"/>
        <v>0</v>
      </c>
    </row>
    <row r="22" spans="1:16" x14ac:dyDescent="0.25">
      <c r="A22" s="10">
        <v>12</v>
      </c>
      <c r="B22" s="11" t="s">
        <v>28</v>
      </c>
      <c r="C22" s="11">
        <v>158.9</v>
      </c>
      <c r="D22" s="11">
        <v>58</v>
      </c>
      <c r="E22" s="11"/>
      <c r="F22" s="11">
        <v>111.6</v>
      </c>
      <c r="G22" s="11">
        <v>40.700000000000003</v>
      </c>
      <c r="H22" s="11"/>
      <c r="I22" s="11">
        <v>111.6</v>
      </c>
      <c r="J22" s="11">
        <f t="shared" si="3"/>
        <v>0.11159999999999999</v>
      </c>
      <c r="K22" s="11">
        <f>IF(G22&gt;D22,G22,D22)</f>
        <v>58</v>
      </c>
      <c r="L22" s="11"/>
      <c r="M22" s="12">
        <f>J22*$N$1</f>
        <v>14327.654399999999</v>
      </c>
      <c r="N22" s="12">
        <f t="shared" si="0"/>
        <v>14.3276544</v>
      </c>
      <c r="O22" s="12">
        <f t="shared" si="1"/>
        <v>100.2935808</v>
      </c>
      <c r="P22" s="12">
        <f t="shared" si="2"/>
        <v>429.829632</v>
      </c>
    </row>
    <row r="23" spans="1:16" x14ac:dyDescent="0.25">
      <c r="A23" s="10">
        <v>13</v>
      </c>
      <c r="B23" s="11" t="s">
        <v>29</v>
      </c>
      <c r="C23" s="11">
        <v>99.2</v>
      </c>
      <c r="D23" s="11">
        <v>36.200000000000003</v>
      </c>
      <c r="E23" s="11"/>
      <c r="F23" s="11">
        <v>76.5</v>
      </c>
      <c r="G23" s="11">
        <v>27.9</v>
      </c>
      <c r="H23" s="11"/>
      <c r="I23" s="11">
        <v>76.5</v>
      </c>
      <c r="J23" s="11">
        <f t="shared" si="3"/>
        <v>7.6499999999999999E-2</v>
      </c>
      <c r="K23" s="11">
        <f>IF(G23&gt;D23,G23,D23)</f>
        <v>36.200000000000003</v>
      </c>
      <c r="L23" s="11"/>
      <c r="M23" s="12">
        <f>J23*$N$1</f>
        <v>9821.3760000000002</v>
      </c>
      <c r="N23" s="12">
        <f t="shared" si="0"/>
        <v>9.8213760000000008</v>
      </c>
      <c r="O23" s="12">
        <f t="shared" si="1"/>
        <v>68.749632000000005</v>
      </c>
      <c r="P23" s="12">
        <f t="shared" si="2"/>
        <v>294.64128000000005</v>
      </c>
    </row>
  </sheetData>
  <pageMargins left="0.25" right="0.25" top="0.75" bottom="0.75" header="0.3" footer="0.3"/>
  <pageSetup paperSize="1000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keputusan</vt:lpstr>
      <vt:lpstr>keputusan!Print_Area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Musaifa</dc:creator>
  <cp:lastModifiedBy>Musaifa</cp:lastModifiedBy>
  <dcterms:created xsi:type="dcterms:W3CDTF">2022-11-16T08:21:47Z</dcterms:created>
  <dcterms:modified xsi:type="dcterms:W3CDTF">2022-11-16T08:23:02Z</dcterms:modified>
</cp:coreProperties>
</file>