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Permintaan data BAPPEDA\kominfo\"/>
    </mc:Choice>
  </mc:AlternateContent>
  <xr:revisionPtr revIDLastSave="0" documentId="13_ncr:1_{F2AFBEC3-E7A6-420E-A725-3F99068B33DC}" xr6:coauthVersionLast="47" xr6:coauthVersionMax="47" xr10:uidLastSave="{00000000-0000-0000-0000-000000000000}"/>
  <bookViews>
    <workbookView xWindow="-110" yWindow="-110" windowWidth="19420" windowHeight="10300" firstSheet="2" activeTab="10" xr2:uid="{645C49AF-9B82-43BF-9C6B-33B7CC08B349}"/>
  </bookViews>
  <sheets>
    <sheet name="Dinkes1" sheetId="4" r:id="rId1"/>
    <sheet name="Dinkes2" sheetId="5" r:id="rId2"/>
    <sheet name="Dinkes3" sheetId="6" r:id="rId3"/>
    <sheet name="Dinkes4" sheetId="15" r:id="rId4"/>
    <sheet name="Dinkes5" sheetId="16" r:id="rId5"/>
    <sheet name="Dinkes6" sheetId="17" r:id="rId6"/>
    <sheet name="Dinkes7" sheetId="19" r:id="rId7"/>
    <sheet name="Dinkes8" sheetId="20" r:id="rId8"/>
    <sheet name="Dinkes9" sheetId="21" r:id="rId9"/>
    <sheet name="Dinkes10" sheetId="23" r:id="rId10"/>
    <sheet name="Dinkes11" sheetId="14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1" i="6"/>
  <c r="F12" i="6"/>
  <c r="F13" i="6"/>
  <c r="F14" i="6"/>
  <c r="F15" i="6"/>
  <c r="F16" i="6"/>
  <c r="F4" i="6"/>
  <c r="E16" i="6"/>
  <c r="D16" i="6"/>
  <c r="F5" i="20"/>
  <c r="F6" i="20"/>
  <c r="F7" i="20"/>
  <c r="F8" i="20"/>
  <c r="F9" i="20"/>
  <c r="F10" i="20"/>
  <c r="F11" i="20"/>
  <c r="F12" i="20"/>
  <c r="F13" i="20"/>
  <c r="F14" i="20"/>
  <c r="F15" i="20"/>
  <c r="F16" i="20"/>
  <c r="F4" i="20"/>
  <c r="E16" i="20"/>
  <c r="D16" i="20"/>
  <c r="E16" i="5" l="1"/>
  <c r="E15" i="5"/>
  <c r="E14" i="5"/>
  <c r="E13" i="5"/>
  <c r="E12" i="5"/>
  <c r="E11" i="5"/>
  <c r="E10" i="5"/>
  <c r="E9" i="5"/>
  <c r="E8" i="5"/>
  <c r="E7" i="5"/>
  <c r="E6" i="5"/>
  <c r="E5" i="5"/>
  <c r="E4" i="5"/>
  <c r="F16" i="14"/>
  <c r="G16" i="14" l="1"/>
  <c r="D16" i="23" l="1"/>
  <c r="D15" i="15"/>
  <c r="D16" i="17" l="1"/>
  <c r="D16" i="5" l="1"/>
  <c r="D16" i="4"/>
</calcChain>
</file>

<file path=xl/sharedStrings.xml><?xml version="1.0" encoding="utf-8"?>
<sst xmlns="http://schemas.openxmlformats.org/spreadsheetml/2006/main" count="349" uniqueCount="59">
  <si>
    <t>No</t>
  </si>
  <si>
    <t>Kecamatan</t>
  </si>
  <si>
    <t>Pulau Banyak</t>
  </si>
  <si>
    <t>Simpang Kanan</t>
  </si>
  <si>
    <t>Singkil</t>
  </si>
  <si>
    <t>Gunung Meriah</t>
  </si>
  <si>
    <t>Kota Baharu</t>
  </si>
  <si>
    <t>Singkil Utara</t>
  </si>
  <si>
    <t>Danau Paris</t>
  </si>
  <si>
    <t>Singkohor</t>
  </si>
  <si>
    <t>Kuala Baru</t>
  </si>
  <si>
    <t>Pulau Banyak Barat</t>
  </si>
  <si>
    <t>Kabupaten Aceh Singkil</t>
  </si>
  <si>
    <t>Jumlah Kematian Bayi Dibawah Usia 1 Tahun (Jiwa)</t>
  </si>
  <si>
    <t>Jumlah Kelahiran Bayi Hidup Pertahun</t>
  </si>
  <si>
    <t>AKB dan AKHB Kabupaten Aceh Singkil Tahun 2018-2022</t>
  </si>
  <si>
    <t>Sumber: Dinas Kesehatan</t>
  </si>
  <si>
    <t>Jumlah Balita Gizi Buruk</t>
  </si>
  <si>
    <t>Jumlah Balita</t>
  </si>
  <si>
    <t>Persentase Balita Gizi Buruk</t>
  </si>
  <si>
    <t>Jumlah Puskesmas</t>
  </si>
  <si>
    <t>Jumlah Poliklinik</t>
  </si>
  <si>
    <t>Jumlah Pustu</t>
  </si>
  <si>
    <t>Jumlah Penduduk</t>
  </si>
  <si>
    <t>Rasio Puskesmas Per-Satuan Penduduk</t>
  </si>
  <si>
    <t>Rasio Poliklinik Per-Satuan Penduduk</t>
  </si>
  <si>
    <t>Rasio Pustu Per-Satuan Penduduk</t>
  </si>
  <si>
    <t>Rasio Puskesmas, Poliklinik, dan Pustu Per-Satuan Penduduk</t>
  </si>
  <si>
    <t>Rasio Tenaga Medis Per-Satuan Penduduk</t>
  </si>
  <si>
    <t>Jumlah Tenaga Medis</t>
  </si>
  <si>
    <t>Jumlah ibu dengan komplikasi kebidanan disatu wilayah kerja pada kurun waktu yang sama</t>
  </si>
  <si>
    <t>Cakupan Kunjungan Ibu Hamil, Persalinan Yang Ditolong Tenaga Kesehatan</t>
  </si>
  <si>
    <t>Jumlah Kematian Ibu</t>
  </si>
  <si>
    <t>Jumlah Balita Gizi Buruk Yang Mendapat Perawatan</t>
  </si>
  <si>
    <t>Jumlah Seluruh Balita Gizi Buruk Yang Ditemukan</t>
  </si>
  <si>
    <t>Persentase Cakupan Balita Gizi Buruk Yang Mendapat Perawatan</t>
  </si>
  <si>
    <t>Polio</t>
  </si>
  <si>
    <t>TB Paru</t>
  </si>
  <si>
    <t>HIV</t>
  </si>
  <si>
    <t>AIDS</t>
  </si>
  <si>
    <t>Diare</t>
  </si>
  <si>
    <t>Kusta PB</t>
  </si>
  <si>
    <t>Kusta MB</t>
  </si>
  <si>
    <t>Campak</t>
  </si>
  <si>
    <t>DBD</t>
  </si>
  <si>
    <t>Malaria</t>
  </si>
  <si>
    <t>Filariasis</t>
  </si>
  <si>
    <t>Puskesmas</t>
  </si>
  <si>
    <t>Kuta Tinggi</t>
  </si>
  <si>
    <t>Kunjungan Bayi</t>
  </si>
  <si>
    <t>Cakupan Kunjungan Bayi menurut Kecamatan dan Puskesmas 
di Kabupaten Aceh Singkil Tahun 2022</t>
  </si>
  <si>
    <t xml:space="preserve">Angka Kematian Balita </t>
  </si>
  <si>
    <t>Angka Kelahiran Bayi Hidup</t>
  </si>
  <si>
    <t>68</t>
  </si>
  <si>
    <t>59</t>
  </si>
  <si>
    <t>24</t>
  </si>
  <si>
    <t>0</t>
  </si>
  <si>
    <t>1</t>
  </si>
  <si>
    <t>Suro Makmur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</si>
</sst>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11" x14ac:knownFonts="1">
    <font>
      <sz val="11"/>
      <color theme="1"/>
      <name val="Rockwell"/>
      <family val="2"/>
      <charset val="1"/>
      <scheme val="minor"/>
    </font>
    <font>
      <sz val="11"/>
      <color theme="1"/>
      <name val="Rockwell"/>
      <family val="2"/>
      <charset val="1"/>
      <scheme val="minor"/>
    </font>
    <font>
      <sz val="11"/>
      <color theme="1"/>
      <name val="Rockwell"/>
      <family val="1"/>
      <scheme val="minor"/>
    </font>
    <font>
      <b/>
      <sz val="11"/>
      <color rgb="FF000000"/>
      <name val="Rockwell"/>
      <family val="1"/>
      <scheme val="minor"/>
    </font>
    <font>
      <sz val="11"/>
      <color rgb="FF000000"/>
      <name val="Rockwell"/>
      <family val="1"/>
      <scheme val="minor"/>
    </font>
    <font>
      <b/>
      <sz val="11"/>
      <color theme="1"/>
      <name val="Rockwell"/>
      <family val="1"/>
      <scheme val="minor"/>
    </font>
    <font>
      <sz val="11"/>
      <color theme="0"/>
      <name val="Rockwell"/>
      <family val="2"/>
      <charset val="1"/>
      <scheme val="minor"/>
    </font>
    <font>
      <sz val="10"/>
      <name val="Arial"/>
      <family val="2"/>
    </font>
    <font>
      <b/>
      <sz val="11"/>
      <color theme="1"/>
      <name val="Rockwell"/>
      <family val="2"/>
      <charset val="1"/>
      <scheme val="minor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0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1" fontId="2" fillId="0" borderId="1" xfId="3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41" fontId="5" fillId="0" borderId="1" xfId="3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1" fontId="0" fillId="0" borderId="1" xfId="3" applyFont="1" applyBorder="1"/>
    <xf numFmtId="0" fontId="4" fillId="0" borderId="5" xfId="0" applyFont="1" applyBorder="1" applyAlignment="1">
      <alignment horizontal="left" vertical="center"/>
    </xf>
    <xf numFmtId="2" fontId="0" fillId="0" borderId="1" xfId="0" applyNumberFormat="1" applyBorder="1"/>
    <xf numFmtId="0" fontId="6" fillId="2" borderId="0" xfId="0" applyFont="1" applyFill="1"/>
    <xf numFmtId="1" fontId="0" fillId="0" borderId="0" xfId="0" applyNumberFormat="1"/>
    <xf numFmtId="1" fontId="3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9" fillId="0" borderId="1" xfId="4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3" fontId="10" fillId="0" borderId="1" xfId="4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166" fontId="2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5">
    <cellStyle name="Comma [0]" xfId="3" builtinId="6"/>
    <cellStyle name="Comma [0] 2" xfId="2" xr:uid="{48D82B35-387F-42BC-A22E-BD096A01309D}"/>
    <cellStyle name="Comma 3" xfId="4" xr:uid="{3A9D66B0-9029-491E-8D04-121A9FC26BF5}"/>
    <cellStyle name="Normal" xfId="0" builtinId="0"/>
    <cellStyle name="Percent 2" xfId="1" xr:uid="{68FC9571-E748-4406-889C-D3E4D8094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AAFE9-9488-4B35-B9A2-96CB234D55F7}">
  <dimension ref="A1:E17"/>
  <sheetViews>
    <sheetView workbookViewId="0">
      <selection activeCell="C10" sqref="C10"/>
    </sheetView>
  </sheetViews>
  <sheetFormatPr defaultColWidth="8.75" defaultRowHeight="14" x14ac:dyDescent="0.3"/>
  <cols>
    <col min="1" max="1" width="6.08203125" style="2" customWidth="1"/>
    <col min="2" max="3" width="24.83203125" style="2" customWidth="1"/>
    <col min="4" max="4" width="28.75" style="2" customWidth="1"/>
    <col min="5" max="5" width="25.5" style="2" customWidth="1"/>
    <col min="6" max="16384" width="8.75" style="2"/>
  </cols>
  <sheetData>
    <row r="1" spans="1:5" ht="14.5" x14ac:dyDescent="0.3">
      <c r="B1" s="38" t="s">
        <v>15</v>
      </c>
      <c r="C1" s="38"/>
      <c r="D1" s="38"/>
      <c r="E1" s="38"/>
    </row>
    <row r="2" spans="1:5" ht="14.5" x14ac:dyDescent="0.35">
      <c r="B2" s="12"/>
      <c r="C2" s="12"/>
      <c r="D2" s="12"/>
      <c r="E2" s="12"/>
    </row>
    <row r="3" spans="1:5" ht="29" x14ac:dyDescent="0.3">
      <c r="A3" s="11" t="s">
        <v>0</v>
      </c>
      <c r="B3" s="11" t="s">
        <v>1</v>
      </c>
      <c r="C3" s="11" t="s">
        <v>47</v>
      </c>
      <c r="D3" s="3" t="s">
        <v>13</v>
      </c>
      <c r="E3" s="3" t="s">
        <v>14</v>
      </c>
    </row>
    <row r="4" spans="1:5" x14ac:dyDescent="0.3">
      <c r="A4" s="9">
        <v>1</v>
      </c>
      <c r="B4" s="10" t="s">
        <v>4</v>
      </c>
      <c r="C4" s="10" t="s">
        <v>4</v>
      </c>
      <c r="D4" s="4">
        <v>14</v>
      </c>
      <c r="E4" s="4">
        <v>406</v>
      </c>
    </row>
    <row r="5" spans="1:5" x14ac:dyDescent="0.3">
      <c r="A5" s="9">
        <v>2</v>
      </c>
      <c r="B5" s="10" t="s">
        <v>7</v>
      </c>
      <c r="C5" s="10" t="s">
        <v>7</v>
      </c>
      <c r="D5" s="4">
        <v>7</v>
      </c>
      <c r="E5" s="4">
        <v>252</v>
      </c>
    </row>
    <row r="6" spans="1:5" x14ac:dyDescent="0.3">
      <c r="A6" s="9">
        <v>3</v>
      </c>
      <c r="B6" s="10" t="s">
        <v>5</v>
      </c>
      <c r="C6" s="10" t="s">
        <v>5</v>
      </c>
      <c r="D6" s="4">
        <v>4</v>
      </c>
      <c r="E6" s="4">
        <v>682</v>
      </c>
    </row>
    <row r="7" spans="1:5" x14ac:dyDescent="0.3">
      <c r="A7" s="39">
        <v>4</v>
      </c>
      <c r="B7" s="41" t="s">
        <v>3</v>
      </c>
      <c r="C7" s="10" t="s">
        <v>3</v>
      </c>
      <c r="D7" s="4">
        <v>8</v>
      </c>
      <c r="E7" s="4">
        <v>243</v>
      </c>
    </row>
    <row r="8" spans="1:5" x14ac:dyDescent="0.3">
      <c r="A8" s="40"/>
      <c r="B8" s="42"/>
      <c r="C8" s="10" t="s">
        <v>48</v>
      </c>
      <c r="D8" s="4">
        <v>2</v>
      </c>
      <c r="E8" s="4">
        <v>94</v>
      </c>
    </row>
    <row r="9" spans="1:5" x14ac:dyDescent="0.3">
      <c r="A9" s="9">
        <v>5</v>
      </c>
      <c r="B9" s="10" t="s">
        <v>8</v>
      </c>
      <c r="C9" s="10" t="s">
        <v>8</v>
      </c>
      <c r="D9" s="4">
        <v>4</v>
      </c>
      <c r="E9" s="4">
        <v>141</v>
      </c>
    </row>
    <row r="10" spans="1:5" x14ac:dyDescent="0.3">
      <c r="A10" s="9">
        <v>6</v>
      </c>
      <c r="B10" s="1" t="s">
        <v>58</v>
      </c>
      <c r="C10" s="1" t="s">
        <v>58</v>
      </c>
      <c r="D10" s="4">
        <v>2</v>
      </c>
      <c r="E10" s="4">
        <v>198</v>
      </c>
    </row>
    <row r="11" spans="1:5" x14ac:dyDescent="0.3">
      <c r="A11" s="9">
        <v>7</v>
      </c>
      <c r="B11" s="10" t="s">
        <v>9</v>
      </c>
      <c r="C11" s="10" t="s">
        <v>9</v>
      </c>
      <c r="D11" s="4">
        <v>2</v>
      </c>
      <c r="E11" s="4">
        <v>151</v>
      </c>
    </row>
    <row r="12" spans="1:5" x14ac:dyDescent="0.3">
      <c r="A12" s="9">
        <v>8</v>
      </c>
      <c r="B12" s="10" t="s">
        <v>6</v>
      </c>
      <c r="C12" s="10" t="s">
        <v>6</v>
      </c>
      <c r="D12" s="4">
        <v>1</v>
      </c>
      <c r="E12" s="4">
        <v>180</v>
      </c>
    </row>
    <row r="13" spans="1:5" x14ac:dyDescent="0.3">
      <c r="A13" s="9">
        <v>9</v>
      </c>
      <c r="B13" s="10" t="s">
        <v>10</v>
      </c>
      <c r="C13" s="10" t="s">
        <v>10</v>
      </c>
      <c r="D13" s="4">
        <v>2</v>
      </c>
      <c r="E13" s="4">
        <v>48</v>
      </c>
    </row>
    <row r="14" spans="1:5" x14ac:dyDescent="0.3">
      <c r="A14" s="9">
        <v>10</v>
      </c>
      <c r="B14" s="10" t="s">
        <v>2</v>
      </c>
      <c r="C14" s="10" t="s">
        <v>2</v>
      </c>
      <c r="D14" s="4">
        <v>1</v>
      </c>
      <c r="E14" s="4">
        <v>73</v>
      </c>
    </row>
    <row r="15" spans="1:5" x14ac:dyDescent="0.3">
      <c r="A15" s="9">
        <v>11</v>
      </c>
      <c r="B15" s="10" t="s">
        <v>11</v>
      </c>
      <c r="C15" s="10" t="s">
        <v>11</v>
      </c>
      <c r="D15" s="4">
        <v>1</v>
      </c>
      <c r="E15" s="7">
        <v>60</v>
      </c>
    </row>
    <row r="16" spans="1:5" ht="14.5" x14ac:dyDescent="0.3">
      <c r="A16" s="43" t="s">
        <v>12</v>
      </c>
      <c r="B16" s="44"/>
      <c r="C16" s="45"/>
      <c r="D16" s="18">
        <f>SUM(D4:D15)</f>
        <v>48</v>
      </c>
      <c r="E16" s="20">
        <v>2528</v>
      </c>
    </row>
    <row r="17" spans="1:1" x14ac:dyDescent="0.3">
      <c r="A17" s="2" t="s">
        <v>16</v>
      </c>
    </row>
  </sheetData>
  <mergeCells count="4">
    <mergeCell ref="B1:E1"/>
    <mergeCell ref="A7:A8"/>
    <mergeCell ref="B7:B8"/>
    <mergeCell ref="A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F0E1-EFC0-4CF8-BD6E-7FDD3CEA268F}">
  <dimension ref="A1:D17"/>
  <sheetViews>
    <sheetView topLeftCell="B1" workbookViewId="0">
      <selection activeCell="C10" sqref="C10"/>
    </sheetView>
  </sheetViews>
  <sheetFormatPr defaultRowHeight="14" x14ac:dyDescent="0.3"/>
  <cols>
    <col min="1" max="1" width="5.25" customWidth="1"/>
    <col min="2" max="2" width="23.5" customWidth="1"/>
    <col min="3" max="3" width="19.5" customWidth="1"/>
    <col min="4" max="4" width="15.25" bestFit="1" customWidth="1"/>
  </cols>
  <sheetData>
    <row r="1" spans="1:4" ht="28.9" customHeight="1" x14ac:dyDescent="0.3">
      <c r="A1" s="38" t="s">
        <v>50</v>
      </c>
      <c r="B1" s="38"/>
      <c r="C1" s="38"/>
      <c r="D1" s="38"/>
    </row>
    <row r="2" spans="1:4" ht="14.5" x14ac:dyDescent="0.3">
      <c r="A2" s="5"/>
      <c r="B2" s="5"/>
      <c r="C2" s="5"/>
    </row>
    <row r="3" spans="1:4" ht="14.5" customHeight="1" x14ac:dyDescent="0.3">
      <c r="A3" s="11" t="s">
        <v>0</v>
      </c>
      <c r="B3" s="11" t="s">
        <v>1</v>
      </c>
      <c r="C3" s="11" t="s">
        <v>47</v>
      </c>
      <c r="D3" s="11" t="s">
        <v>49</v>
      </c>
    </row>
    <row r="4" spans="1:4" x14ac:dyDescent="0.3">
      <c r="A4" s="9">
        <v>1</v>
      </c>
      <c r="B4" s="10" t="s">
        <v>4</v>
      </c>
      <c r="C4" s="1" t="s">
        <v>4</v>
      </c>
      <c r="D4" s="1">
        <v>400</v>
      </c>
    </row>
    <row r="5" spans="1:4" x14ac:dyDescent="0.3">
      <c r="A5" s="9">
        <v>2</v>
      </c>
      <c r="B5" s="1" t="s">
        <v>7</v>
      </c>
      <c r="C5" s="1" t="s">
        <v>7</v>
      </c>
      <c r="D5" s="1">
        <v>247</v>
      </c>
    </row>
    <row r="6" spans="1:4" x14ac:dyDescent="0.3">
      <c r="A6" s="9">
        <v>3</v>
      </c>
      <c r="B6" s="6" t="s">
        <v>5</v>
      </c>
      <c r="C6" s="6" t="s">
        <v>5</v>
      </c>
      <c r="D6" s="1">
        <v>679</v>
      </c>
    </row>
    <row r="7" spans="1:4" x14ac:dyDescent="0.3">
      <c r="A7" s="39">
        <v>4</v>
      </c>
      <c r="B7" s="47" t="s">
        <v>3</v>
      </c>
      <c r="C7" s="1" t="s">
        <v>3</v>
      </c>
      <c r="D7" s="1">
        <v>241</v>
      </c>
    </row>
    <row r="8" spans="1:4" x14ac:dyDescent="0.3">
      <c r="A8" s="40"/>
      <c r="B8" s="48"/>
      <c r="C8" s="1" t="s">
        <v>48</v>
      </c>
      <c r="D8" s="1">
        <v>93</v>
      </c>
    </row>
    <row r="9" spans="1:4" x14ac:dyDescent="0.3">
      <c r="A9" s="9">
        <v>5</v>
      </c>
      <c r="B9" s="1" t="s">
        <v>8</v>
      </c>
      <c r="C9" s="1" t="s">
        <v>8</v>
      </c>
      <c r="D9" s="1">
        <v>140</v>
      </c>
    </row>
    <row r="10" spans="1:4" x14ac:dyDescent="0.3">
      <c r="A10" s="9">
        <v>6</v>
      </c>
      <c r="B10" s="1" t="s">
        <v>58</v>
      </c>
      <c r="C10" s="1" t="s">
        <v>58</v>
      </c>
      <c r="D10" s="1">
        <v>198</v>
      </c>
    </row>
    <row r="11" spans="1:4" x14ac:dyDescent="0.3">
      <c r="A11" s="9">
        <v>7</v>
      </c>
      <c r="B11" s="1" t="s">
        <v>9</v>
      </c>
      <c r="C11" s="1" t="s">
        <v>9</v>
      </c>
      <c r="D11" s="1">
        <v>151</v>
      </c>
    </row>
    <row r="12" spans="1:4" x14ac:dyDescent="0.3">
      <c r="A12" s="9">
        <v>8</v>
      </c>
      <c r="B12" s="1" t="s">
        <v>6</v>
      </c>
      <c r="C12" s="1" t="s">
        <v>6</v>
      </c>
      <c r="D12" s="1">
        <v>179</v>
      </c>
    </row>
    <row r="13" spans="1:4" x14ac:dyDescent="0.3">
      <c r="A13" s="9">
        <v>9</v>
      </c>
      <c r="B13" s="1" t="s">
        <v>10</v>
      </c>
      <c r="C13" s="1" t="s">
        <v>10</v>
      </c>
      <c r="D13" s="1">
        <v>48</v>
      </c>
    </row>
    <row r="14" spans="1:4" x14ac:dyDescent="0.3">
      <c r="A14" s="9">
        <v>10</v>
      </c>
      <c r="B14" s="1" t="s">
        <v>2</v>
      </c>
      <c r="C14" s="1" t="s">
        <v>2</v>
      </c>
      <c r="D14" s="1">
        <v>58</v>
      </c>
    </row>
    <row r="15" spans="1:4" x14ac:dyDescent="0.3">
      <c r="A15" s="9">
        <v>11</v>
      </c>
      <c r="B15" s="16" t="s">
        <v>11</v>
      </c>
      <c r="C15" s="16" t="s">
        <v>11</v>
      </c>
      <c r="D15" s="1">
        <v>53</v>
      </c>
    </row>
    <row r="16" spans="1:4" ht="14.5" x14ac:dyDescent="0.3">
      <c r="A16" s="43" t="s">
        <v>12</v>
      </c>
      <c r="B16" s="44"/>
      <c r="C16" s="45"/>
      <c r="D16" s="26">
        <f>SUM(D4:D15)</f>
        <v>2487</v>
      </c>
    </row>
    <row r="17" spans="1:1" x14ac:dyDescent="0.3">
      <c r="A17" s="2" t="s">
        <v>16</v>
      </c>
    </row>
  </sheetData>
  <mergeCells count="4">
    <mergeCell ref="A1:D1"/>
    <mergeCell ref="A16:C16"/>
    <mergeCell ref="A7:A8"/>
    <mergeCell ref="B7:B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4F19-78C5-46BB-AA4B-E7A460E82FD2}">
  <dimension ref="A1:N17"/>
  <sheetViews>
    <sheetView tabSelected="1" workbookViewId="0">
      <selection activeCell="H4" sqref="H4"/>
    </sheetView>
  </sheetViews>
  <sheetFormatPr defaultRowHeight="14" x14ac:dyDescent="0.3"/>
  <cols>
    <col min="1" max="1" width="5.25" customWidth="1"/>
    <col min="2" max="2" width="23.5" customWidth="1"/>
    <col min="3" max="3" width="19.5" customWidth="1"/>
    <col min="4" max="4" width="11.75" customWidth="1"/>
    <col min="7" max="7" width="10.83203125" customWidth="1"/>
    <col min="8" max="8" width="19.58203125" customWidth="1"/>
    <col min="9" max="9" width="18.25" customWidth="1"/>
    <col min="10" max="10" width="16.25" customWidth="1"/>
    <col min="11" max="11" width="18.75" customWidth="1"/>
  </cols>
  <sheetData>
    <row r="1" spans="1:14" ht="14.5" x14ac:dyDescent="0.35">
      <c r="D1" s="49"/>
      <c r="E1" s="49"/>
      <c r="F1" s="49"/>
      <c r="G1" s="49"/>
      <c r="H1" s="49"/>
      <c r="I1" s="49"/>
      <c r="J1" s="49"/>
      <c r="K1" s="49"/>
    </row>
    <row r="2" spans="1:14" ht="14.5" x14ac:dyDescent="0.3">
      <c r="A2" s="5"/>
      <c r="B2" s="5"/>
      <c r="C2" s="5"/>
    </row>
    <row r="3" spans="1:14" ht="56" x14ac:dyDescent="0.3">
      <c r="A3" s="11" t="s">
        <v>0</v>
      </c>
      <c r="B3" s="11" t="s">
        <v>1</v>
      </c>
      <c r="C3" s="11" t="s">
        <v>47</v>
      </c>
      <c r="D3" s="15" t="s">
        <v>20</v>
      </c>
      <c r="E3" s="15" t="s">
        <v>21</v>
      </c>
      <c r="F3" s="15" t="s">
        <v>22</v>
      </c>
      <c r="G3" s="15" t="s">
        <v>23</v>
      </c>
      <c r="H3" s="15" t="s">
        <v>24</v>
      </c>
      <c r="I3" s="15" t="s">
        <v>25</v>
      </c>
      <c r="J3" s="15" t="s">
        <v>26</v>
      </c>
      <c r="K3" s="15" t="s">
        <v>27</v>
      </c>
      <c r="L3" s="14"/>
      <c r="M3" s="14"/>
      <c r="N3" s="14"/>
    </row>
    <row r="4" spans="1:14" x14ac:dyDescent="0.3">
      <c r="A4" s="9">
        <v>1</v>
      </c>
      <c r="B4" s="10" t="s">
        <v>4</v>
      </c>
      <c r="C4" s="1" t="s">
        <v>4</v>
      </c>
      <c r="D4" s="1">
        <v>1</v>
      </c>
      <c r="E4" s="1"/>
      <c r="F4" s="1">
        <v>3</v>
      </c>
      <c r="G4" s="26">
        <v>20232</v>
      </c>
      <c r="H4" s="1"/>
      <c r="I4" s="1"/>
      <c r="J4" s="1"/>
      <c r="K4" s="1"/>
    </row>
    <row r="5" spans="1:14" x14ac:dyDescent="0.3">
      <c r="A5" s="9">
        <v>2</v>
      </c>
      <c r="B5" s="1" t="s">
        <v>7</v>
      </c>
      <c r="C5" s="1" t="s">
        <v>7</v>
      </c>
      <c r="D5" s="1">
        <v>1</v>
      </c>
      <c r="E5" s="1"/>
      <c r="F5" s="1">
        <v>2</v>
      </c>
      <c r="G5" s="26">
        <v>11074</v>
      </c>
      <c r="H5" s="1"/>
      <c r="I5" s="1"/>
      <c r="J5" s="1"/>
      <c r="K5" s="1"/>
    </row>
    <row r="6" spans="1:14" x14ac:dyDescent="0.3">
      <c r="A6" s="9">
        <v>3</v>
      </c>
      <c r="B6" s="6" t="s">
        <v>5</v>
      </c>
      <c r="C6" s="6" t="s">
        <v>5</v>
      </c>
      <c r="D6" s="1">
        <v>1</v>
      </c>
      <c r="E6" s="1"/>
      <c r="F6" s="1">
        <v>6</v>
      </c>
      <c r="G6" s="26">
        <v>38032</v>
      </c>
      <c r="H6" s="1"/>
      <c r="I6" s="1"/>
      <c r="J6" s="1"/>
      <c r="K6" s="1"/>
    </row>
    <row r="7" spans="1:14" x14ac:dyDescent="0.3">
      <c r="A7" s="39">
        <v>4</v>
      </c>
      <c r="B7" s="47" t="s">
        <v>3</v>
      </c>
      <c r="C7" s="1" t="s">
        <v>3</v>
      </c>
      <c r="D7" s="1">
        <v>1</v>
      </c>
      <c r="E7" s="1"/>
      <c r="F7" s="1">
        <v>2</v>
      </c>
      <c r="G7" s="26">
        <v>12152</v>
      </c>
      <c r="H7" s="1"/>
      <c r="I7" s="1"/>
      <c r="J7" s="1"/>
      <c r="K7" s="1"/>
    </row>
    <row r="8" spans="1:14" x14ac:dyDescent="0.3">
      <c r="A8" s="40"/>
      <c r="B8" s="48"/>
      <c r="C8" s="1" t="s">
        <v>48</v>
      </c>
      <c r="D8" s="1">
        <v>1</v>
      </c>
      <c r="E8" s="1"/>
      <c r="F8" s="1">
        <v>2</v>
      </c>
      <c r="G8" s="26">
        <v>3639</v>
      </c>
      <c r="H8" s="1"/>
      <c r="I8" s="1"/>
      <c r="J8" s="1"/>
      <c r="K8" s="1"/>
    </row>
    <row r="9" spans="1:14" x14ac:dyDescent="0.3">
      <c r="A9" s="9">
        <v>5</v>
      </c>
      <c r="B9" s="1" t="s">
        <v>8</v>
      </c>
      <c r="C9" s="1" t="s">
        <v>8</v>
      </c>
      <c r="D9" s="1">
        <v>1</v>
      </c>
      <c r="E9" s="1"/>
      <c r="F9" s="1">
        <v>2</v>
      </c>
      <c r="G9" s="26">
        <v>8222</v>
      </c>
      <c r="H9" s="1"/>
      <c r="I9" s="1"/>
      <c r="J9" s="1"/>
      <c r="K9" s="1"/>
    </row>
    <row r="10" spans="1:14" x14ac:dyDescent="0.3">
      <c r="A10" s="9">
        <v>6</v>
      </c>
      <c r="B10" s="1" t="s">
        <v>58</v>
      </c>
      <c r="C10" s="1" t="s">
        <v>58</v>
      </c>
      <c r="D10" s="1">
        <v>1</v>
      </c>
      <c r="E10" s="1"/>
      <c r="F10" s="1">
        <v>2</v>
      </c>
      <c r="G10" s="26">
        <v>9386</v>
      </c>
      <c r="H10" s="1"/>
      <c r="I10" s="1"/>
      <c r="J10" s="1"/>
      <c r="K10" s="1"/>
    </row>
    <row r="11" spans="1:14" x14ac:dyDescent="0.3">
      <c r="A11" s="9">
        <v>7</v>
      </c>
      <c r="B11" s="1" t="s">
        <v>9</v>
      </c>
      <c r="C11" s="1" t="s">
        <v>9</v>
      </c>
      <c r="D11" s="1">
        <v>1</v>
      </c>
      <c r="E11" s="1"/>
      <c r="F11" s="1">
        <v>3</v>
      </c>
      <c r="G11" s="26">
        <v>6592</v>
      </c>
      <c r="H11" s="1"/>
      <c r="I11" s="1"/>
      <c r="J11" s="1"/>
      <c r="K11" s="1"/>
    </row>
    <row r="12" spans="1:14" x14ac:dyDescent="0.3">
      <c r="A12" s="9">
        <v>8</v>
      </c>
      <c r="B12" s="1" t="s">
        <v>6</v>
      </c>
      <c r="C12" s="1" t="s">
        <v>6</v>
      </c>
      <c r="D12" s="1">
        <v>1</v>
      </c>
      <c r="E12" s="1"/>
      <c r="F12" s="1">
        <v>3</v>
      </c>
      <c r="G12" s="26">
        <v>7103</v>
      </c>
      <c r="H12" s="1"/>
      <c r="I12" s="1"/>
      <c r="J12" s="1"/>
      <c r="K12" s="1"/>
    </row>
    <row r="13" spans="1:14" x14ac:dyDescent="0.3">
      <c r="A13" s="9">
        <v>9</v>
      </c>
      <c r="B13" s="1" t="s">
        <v>10</v>
      </c>
      <c r="C13" s="1" t="s">
        <v>10</v>
      </c>
      <c r="D13" s="1">
        <v>1</v>
      </c>
      <c r="E13" s="1"/>
      <c r="F13" s="1">
        <v>0</v>
      </c>
      <c r="G13" s="26">
        <v>2699</v>
      </c>
      <c r="H13" s="1"/>
      <c r="I13" s="1"/>
      <c r="J13" s="1"/>
      <c r="K13" s="1"/>
    </row>
    <row r="14" spans="1:14" x14ac:dyDescent="0.3">
      <c r="A14" s="9">
        <v>10</v>
      </c>
      <c r="B14" s="1" t="s">
        <v>2</v>
      </c>
      <c r="C14" s="1" t="s">
        <v>2</v>
      </c>
      <c r="D14" s="1">
        <v>1</v>
      </c>
      <c r="E14" s="1"/>
      <c r="F14" s="1">
        <v>1</v>
      </c>
      <c r="G14" s="26">
        <v>4862</v>
      </c>
      <c r="H14" s="1"/>
      <c r="I14" s="1"/>
      <c r="J14" s="1"/>
      <c r="K14" s="1"/>
    </row>
    <row r="15" spans="1:14" x14ac:dyDescent="0.3">
      <c r="A15" s="9">
        <v>11</v>
      </c>
      <c r="B15" s="16" t="s">
        <v>11</v>
      </c>
      <c r="C15" s="16" t="s">
        <v>11</v>
      </c>
      <c r="D15" s="1">
        <v>1</v>
      </c>
      <c r="E15" s="1"/>
      <c r="F15" s="1">
        <v>1</v>
      </c>
      <c r="G15" s="26">
        <v>3296</v>
      </c>
      <c r="H15" s="1"/>
      <c r="I15" s="1"/>
      <c r="J15" s="1"/>
      <c r="K15" s="1"/>
    </row>
    <row r="16" spans="1:14" ht="14.5" x14ac:dyDescent="0.3">
      <c r="A16" s="43" t="s">
        <v>12</v>
      </c>
      <c r="B16" s="44"/>
      <c r="C16" s="45"/>
      <c r="D16" s="1">
        <v>12</v>
      </c>
      <c r="E16" s="1"/>
      <c r="F16" s="1">
        <f>SUM(F4:F15)</f>
        <v>27</v>
      </c>
      <c r="G16" s="26">
        <f>SUM(G4:G15)</f>
        <v>127289</v>
      </c>
      <c r="H16" s="1"/>
      <c r="I16" s="1"/>
      <c r="J16" s="1"/>
      <c r="K16" s="1"/>
    </row>
    <row r="17" spans="1:1" x14ac:dyDescent="0.3">
      <c r="A17" s="2" t="s">
        <v>16</v>
      </c>
    </row>
  </sheetData>
  <mergeCells count="4">
    <mergeCell ref="D1:K1"/>
    <mergeCell ref="A7:A8"/>
    <mergeCell ref="B7:B8"/>
    <mergeCell ref="A16:C16"/>
  </mergeCells>
  <pageMargins left="0.7" right="0.7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F9E6-2F34-4994-9FA2-3DA4A3525D8C}">
  <dimension ref="A1:F17"/>
  <sheetViews>
    <sheetView topLeftCell="C1" workbookViewId="0">
      <selection activeCell="H5" sqref="H5"/>
    </sheetView>
  </sheetViews>
  <sheetFormatPr defaultRowHeight="14" x14ac:dyDescent="0.3"/>
  <cols>
    <col min="1" max="1" width="6.08203125" style="2" customWidth="1"/>
    <col min="2" max="3" width="24.83203125" style="2" customWidth="1"/>
    <col min="4" max="4" width="19.08203125" customWidth="1"/>
    <col min="5" max="5" width="20.25" customWidth="1"/>
  </cols>
  <sheetData>
    <row r="1" spans="1:6" ht="14.5" customHeight="1" x14ac:dyDescent="0.3">
      <c r="B1"/>
      <c r="C1"/>
      <c r="D1" s="38"/>
      <c r="E1" s="38"/>
    </row>
    <row r="2" spans="1:6" ht="14.5" x14ac:dyDescent="0.35">
      <c r="B2" s="12"/>
      <c r="C2" s="12"/>
      <c r="D2" s="12"/>
    </row>
    <row r="3" spans="1:6" ht="29" x14ac:dyDescent="0.35">
      <c r="A3" s="11" t="s">
        <v>0</v>
      </c>
      <c r="B3" s="11" t="s">
        <v>1</v>
      </c>
      <c r="C3" s="11" t="s">
        <v>47</v>
      </c>
      <c r="D3" s="3" t="s">
        <v>51</v>
      </c>
      <c r="E3" s="17" t="s">
        <v>52</v>
      </c>
    </row>
    <row r="4" spans="1:6" x14ac:dyDescent="0.3">
      <c r="A4" s="9">
        <v>1</v>
      </c>
      <c r="B4" s="10" t="s">
        <v>4</v>
      </c>
      <c r="C4" s="10" t="s">
        <v>4</v>
      </c>
      <c r="D4" s="4">
        <v>1</v>
      </c>
      <c r="E4" s="28">
        <f>406/127289*1000</f>
        <v>3.1895921878559812</v>
      </c>
      <c r="F4" s="29">
        <v>406</v>
      </c>
    </row>
    <row r="5" spans="1:6" x14ac:dyDescent="0.3">
      <c r="A5" s="9">
        <v>2</v>
      </c>
      <c r="B5" s="10" t="s">
        <v>7</v>
      </c>
      <c r="C5" s="10" t="s">
        <v>7</v>
      </c>
      <c r="D5" s="4">
        <v>0</v>
      </c>
      <c r="E5" s="28">
        <f>251/127289*1000</f>
        <v>1.9718907368272198</v>
      </c>
      <c r="F5" s="29">
        <v>251</v>
      </c>
    </row>
    <row r="6" spans="1:6" x14ac:dyDescent="0.3">
      <c r="A6" s="9">
        <v>3</v>
      </c>
      <c r="B6" s="10" t="s">
        <v>5</v>
      </c>
      <c r="C6" s="10" t="s">
        <v>5</v>
      </c>
      <c r="D6" s="4">
        <v>0</v>
      </c>
      <c r="E6" s="28">
        <f>682/127289*1000</f>
        <v>5.3578863845265499</v>
      </c>
      <c r="F6" s="29">
        <v>682</v>
      </c>
    </row>
    <row r="7" spans="1:6" x14ac:dyDescent="0.3">
      <c r="A7" s="39">
        <v>4</v>
      </c>
      <c r="B7" s="41" t="s">
        <v>3</v>
      </c>
      <c r="C7" s="10" t="s">
        <v>3</v>
      </c>
      <c r="D7" s="4">
        <v>0</v>
      </c>
      <c r="E7" s="28">
        <f>243/127289*1000</f>
        <v>1.9090416296773485</v>
      </c>
      <c r="F7" s="29">
        <v>243</v>
      </c>
    </row>
    <row r="8" spans="1:6" x14ac:dyDescent="0.3">
      <c r="A8" s="40"/>
      <c r="B8" s="42"/>
      <c r="C8" s="10" t="s">
        <v>48</v>
      </c>
      <c r="D8" s="4">
        <v>0</v>
      </c>
      <c r="E8" s="28">
        <f>94/127289*1000</f>
        <v>0.73847700901099067</v>
      </c>
      <c r="F8" s="29">
        <v>94</v>
      </c>
    </row>
    <row r="9" spans="1:6" x14ac:dyDescent="0.3">
      <c r="A9" s="9">
        <v>5</v>
      </c>
      <c r="B9" s="10" t="s">
        <v>8</v>
      </c>
      <c r="C9" s="10" t="s">
        <v>8</v>
      </c>
      <c r="D9" s="4">
        <v>0</v>
      </c>
      <c r="E9" s="28">
        <f>140/127289*1000</f>
        <v>1.0998593751227521</v>
      </c>
      <c r="F9" s="29">
        <v>140</v>
      </c>
    </row>
    <row r="10" spans="1:6" x14ac:dyDescent="0.3">
      <c r="A10" s="9">
        <v>6</v>
      </c>
      <c r="B10" s="1" t="s">
        <v>58</v>
      </c>
      <c r="C10" s="1" t="s">
        <v>58</v>
      </c>
      <c r="D10" s="4">
        <v>0</v>
      </c>
      <c r="E10" s="28">
        <f>198/127289*1000</f>
        <v>1.5555154019593209</v>
      </c>
      <c r="F10" s="29">
        <v>198</v>
      </c>
    </row>
    <row r="11" spans="1:6" x14ac:dyDescent="0.3">
      <c r="A11" s="9">
        <v>7</v>
      </c>
      <c r="B11" s="10" t="s">
        <v>9</v>
      </c>
      <c r="C11" s="10" t="s">
        <v>9</v>
      </c>
      <c r="D11" s="4">
        <v>0</v>
      </c>
      <c r="E11" s="28">
        <f>151/127289*1000</f>
        <v>1.1862768974538254</v>
      </c>
      <c r="F11" s="29">
        <v>151</v>
      </c>
    </row>
    <row r="12" spans="1:6" x14ac:dyDescent="0.3">
      <c r="A12" s="9">
        <v>8</v>
      </c>
      <c r="B12" s="10" t="s">
        <v>6</v>
      </c>
      <c r="C12" s="10" t="s">
        <v>6</v>
      </c>
      <c r="D12" s="4">
        <v>1</v>
      </c>
      <c r="E12" s="28">
        <f>180/127289*1000</f>
        <v>1.41410491087211</v>
      </c>
      <c r="F12" s="29">
        <v>180</v>
      </c>
    </row>
    <row r="13" spans="1:6" x14ac:dyDescent="0.3">
      <c r="A13" s="9">
        <v>9</v>
      </c>
      <c r="B13" s="10" t="s">
        <v>10</v>
      </c>
      <c r="C13" s="10" t="s">
        <v>10</v>
      </c>
      <c r="D13" s="4">
        <v>0</v>
      </c>
      <c r="E13" s="28">
        <f>48/127289*1000</f>
        <v>0.37709464289922934</v>
      </c>
      <c r="F13" s="29">
        <v>48</v>
      </c>
    </row>
    <row r="14" spans="1:6" x14ac:dyDescent="0.3">
      <c r="A14" s="9">
        <v>10</v>
      </c>
      <c r="B14" s="10" t="s">
        <v>2</v>
      </c>
      <c r="C14" s="10" t="s">
        <v>2</v>
      </c>
      <c r="D14" s="4">
        <v>0</v>
      </c>
      <c r="E14" s="28">
        <f>73/127289*1000</f>
        <v>0.57349810274257784</v>
      </c>
      <c r="F14" s="29">
        <v>73</v>
      </c>
    </row>
    <row r="15" spans="1:6" x14ac:dyDescent="0.3">
      <c r="A15" s="9">
        <v>11</v>
      </c>
      <c r="B15" s="10" t="s">
        <v>11</v>
      </c>
      <c r="C15" s="10" t="s">
        <v>11</v>
      </c>
      <c r="D15" s="4">
        <v>0</v>
      </c>
      <c r="E15" s="28">
        <f>60/127289*1000</f>
        <v>0.47136830362403659</v>
      </c>
      <c r="F15" s="29">
        <v>60</v>
      </c>
    </row>
    <row r="16" spans="1:6" ht="14.5" x14ac:dyDescent="0.3">
      <c r="A16" s="43" t="s">
        <v>12</v>
      </c>
      <c r="B16" s="44"/>
      <c r="C16" s="45"/>
      <c r="D16" s="4">
        <f>SUM(D4:D15)</f>
        <v>2</v>
      </c>
      <c r="E16" s="28">
        <f>SUM(E4:E15)</f>
        <v>19.844605582571941</v>
      </c>
      <c r="F16" s="29"/>
    </row>
    <row r="17" spans="1:4" x14ac:dyDescent="0.3">
      <c r="A17" s="2" t="s">
        <v>16</v>
      </c>
      <c r="D17" s="2"/>
    </row>
  </sheetData>
  <mergeCells count="4">
    <mergeCell ref="D1:E1"/>
    <mergeCell ref="A7:A8"/>
    <mergeCell ref="B7:B8"/>
    <mergeCell ref="A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2438-A1FB-412B-8BBF-617626354443}">
  <dimension ref="A1:F17"/>
  <sheetViews>
    <sheetView topLeftCell="C1" zoomScale="98" zoomScaleNormal="98" workbookViewId="0">
      <selection activeCell="H11" sqref="H11"/>
    </sheetView>
  </sheetViews>
  <sheetFormatPr defaultColWidth="8.75" defaultRowHeight="14" x14ac:dyDescent="0.3"/>
  <cols>
    <col min="1" max="1" width="6.08203125" style="2" customWidth="1"/>
    <col min="2" max="3" width="24.83203125" style="2" customWidth="1"/>
    <col min="4" max="4" width="16.08203125" style="2" customWidth="1"/>
    <col min="5" max="5" width="12.5" style="2" customWidth="1"/>
    <col min="6" max="6" width="17.25" style="2" customWidth="1"/>
    <col min="7" max="16384" width="8.75" style="2"/>
  </cols>
  <sheetData>
    <row r="1" spans="1:6" ht="14.5" customHeight="1" x14ac:dyDescent="0.3">
      <c r="B1"/>
      <c r="C1"/>
      <c r="D1" s="38"/>
      <c r="E1" s="38"/>
      <c r="F1" s="38"/>
    </row>
    <row r="2" spans="1:6" ht="14.5" x14ac:dyDescent="0.35">
      <c r="B2" s="12"/>
      <c r="C2" s="12"/>
      <c r="D2" s="5"/>
      <c r="E2" s="5"/>
    </row>
    <row r="3" spans="1:6" ht="29" x14ac:dyDescent="0.3">
      <c r="A3" s="11" t="s">
        <v>0</v>
      </c>
      <c r="B3" s="11" t="s">
        <v>1</v>
      </c>
      <c r="C3" s="11" t="s">
        <v>47</v>
      </c>
      <c r="D3" s="3" t="s">
        <v>17</v>
      </c>
      <c r="E3" s="3" t="s">
        <v>18</v>
      </c>
      <c r="F3" s="3" t="s">
        <v>19</v>
      </c>
    </row>
    <row r="4" spans="1:6" ht="14.5" x14ac:dyDescent="0.3">
      <c r="A4" s="9">
        <v>1</v>
      </c>
      <c r="B4" s="10" t="s">
        <v>4</v>
      </c>
      <c r="C4" s="10" t="s">
        <v>4</v>
      </c>
      <c r="D4" s="3">
        <v>1</v>
      </c>
      <c r="E4" s="35">
        <v>1864</v>
      </c>
      <c r="F4" s="37">
        <f>D4/E4*100</f>
        <v>5.3648068669527899E-2</v>
      </c>
    </row>
    <row r="5" spans="1:6" ht="14.5" x14ac:dyDescent="0.3">
      <c r="A5" s="9">
        <v>2</v>
      </c>
      <c r="B5" s="10" t="s">
        <v>7</v>
      </c>
      <c r="C5" s="10" t="s">
        <v>7</v>
      </c>
      <c r="D5" s="3">
        <v>1</v>
      </c>
      <c r="E5" s="3">
        <v>1111</v>
      </c>
      <c r="F5" s="37">
        <f t="shared" ref="F5:F16" si="0">D5/E5*100</f>
        <v>9.0009000900090008E-2</v>
      </c>
    </row>
    <row r="6" spans="1:6" ht="14.5" x14ac:dyDescent="0.3">
      <c r="A6" s="9">
        <v>3</v>
      </c>
      <c r="B6" s="10" t="s">
        <v>5</v>
      </c>
      <c r="C6" s="10" t="s">
        <v>5</v>
      </c>
      <c r="D6" s="3">
        <v>6</v>
      </c>
      <c r="E6" s="3">
        <v>4170</v>
      </c>
      <c r="F6" s="37">
        <f t="shared" si="0"/>
        <v>0.14388489208633093</v>
      </c>
    </row>
    <row r="7" spans="1:6" ht="14.5" x14ac:dyDescent="0.3">
      <c r="A7" s="39">
        <v>4</v>
      </c>
      <c r="B7" s="41" t="s">
        <v>3</v>
      </c>
      <c r="C7" s="10" t="s">
        <v>3</v>
      </c>
      <c r="D7" s="3">
        <v>1</v>
      </c>
      <c r="E7" s="3">
        <v>1026</v>
      </c>
      <c r="F7" s="37">
        <f t="shared" si="0"/>
        <v>9.7465886939571145E-2</v>
      </c>
    </row>
    <row r="8" spans="1:6" ht="14.5" x14ac:dyDescent="0.3">
      <c r="A8" s="40"/>
      <c r="B8" s="42"/>
      <c r="C8" s="10" t="s">
        <v>48</v>
      </c>
      <c r="D8" s="3">
        <v>0</v>
      </c>
      <c r="E8" s="3">
        <v>445</v>
      </c>
      <c r="F8" s="37">
        <f t="shared" si="0"/>
        <v>0</v>
      </c>
    </row>
    <row r="9" spans="1:6" ht="14.5" x14ac:dyDescent="0.3">
      <c r="A9" s="9">
        <v>5</v>
      </c>
      <c r="B9" s="10" t="s">
        <v>8</v>
      </c>
      <c r="C9" s="10" t="s">
        <v>8</v>
      </c>
      <c r="D9" s="3">
        <v>0</v>
      </c>
      <c r="E9" s="3">
        <v>798</v>
      </c>
      <c r="F9" s="37">
        <f t="shared" si="0"/>
        <v>0</v>
      </c>
    </row>
    <row r="10" spans="1:6" ht="14.5" x14ac:dyDescent="0.3">
      <c r="A10" s="9">
        <v>6</v>
      </c>
      <c r="B10" s="1" t="s">
        <v>58</v>
      </c>
      <c r="C10" s="1" t="s">
        <v>58</v>
      </c>
      <c r="D10" s="3">
        <v>2</v>
      </c>
      <c r="E10" s="3">
        <v>851</v>
      </c>
      <c r="F10" s="37">
        <f t="shared" si="0"/>
        <v>0.23501762632197415</v>
      </c>
    </row>
    <row r="11" spans="1:6" ht="14.5" x14ac:dyDescent="0.3">
      <c r="A11" s="9">
        <v>7</v>
      </c>
      <c r="B11" s="10" t="s">
        <v>9</v>
      </c>
      <c r="C11" s="10" t="s">
        <v>9</v>
      </c>
      <c r="D11" s="3">
        <v>0</v>
      </c>
      <c r="E11" s="3">
        <v>645</v>
      </c>
      <c r="F11" s="37">
        <f t="shared" si="0"/>
        <v>0</v>
      </c>
    </row>
    <row r="12" spans="1:6" ht="14.5" x14ac:dyDescent="0.3">
      <c r="A12" s="9">
        <v>8</v>
      </c>
      <c r="B12" s="10" t="s">
        <v>6</v>
      </c>
      <c r="C12" s="10" t="s">
        <v>6</v>
      </c>
      <c r="D12" s="3">
        <v>0</v>
      </c>
      <c r="E12" s="3">
        <v>627</v>
      </c>
      <c r="F12" s="37">
        <f t="shared" si="0"/>
        <v>0</v>
      </c>
    </row>
    <row r="13" spans="1:6" ht="14.5" x14ac:dyDescent="0.3">
      <c r="A13" s="9">
        <v>9</v>
      </c>
      <c r="B13" s="10" t="s">
        <v>10</v>
      </c>
      <c r="C13" s="10" t="s">
        <v>10</v>
      </c>
      <c r="D13" s="3">
        <v>1</v>
      </c>
      <c r="E13" s="3">
        <v>211</v>
      </c>
      <c r="F13" s="37">
        <f t="shared" si="0"/>
        <v>0.47393364928909953</v>
      </c>
    </row>
    <row r="14" spans="1:6" ht="14.5" x14ac:dyDescent="0.3">
      <c r="A14" s="9">
        <v>10</v>
      </c>
      <c r="B14" s="10" t="s">
        <v>2</v>
      </c>
      <c r="C14" s="10" t="s">
        <v>2</v>
      </c>
      <c r="D14" s="3">
        <v>3</v>
      </c>
      <c r="E14" s="35">
        <v>382</v>
      </c>
      <c r="F14" s="37">
        <f t="shared" si="0"/>
        <v>0.78534031413612559</v>
      </c>
    </row>
    <row r="15" spans="1:6" ht="14.5" x14ac:dyDescent="0.3">
      <c r="A15" s="9">
        <v>11</v>
      </c>
      <c r="B15" s="10" t="s">
        <v>11</v>
      </c>
      <c r="C15" s="10" t="s">
        <v>11</v>
      </c>
      <c r="D15" s="24">
        <v>3</v>
      </c>
      <c r="E15" s="35">
        <v>326</v>
      </c>
      <c r="F15" s="37">
        <f t="shared" si="0"/>
        <v>0.92024539877300615</v>
      </c>
    </row>
    <row r="16" spans="1:6" ht="14.5" x14ac:dyDescent="0.35">
      <c r="A16" s="43" t="s">
        <v>12</v>
      </c>
      <c r="B16" s="44"/>
      <c r="C16" s="45"/>
      <c r="D16" s="19">
        <f>SUM(D4:D15)</f>
        <v>18</v>
      </c>
      <c r="E16" s="36">
        <f>SUM(E4:E15)</f>
        <v>12456</v>
      </c>
      <c r="F16" s="37">
        <f t="shared" si="0"/>
        <v>0.1445086705202312</v>
      </c>
    </row>
    <row r="17" spans="1:1" x14ac:dyDescent="0.3">
      <c r="A17" s="2" t="s">
        <v>16</v>
      </c>
    </row>
  </sheetData>
  <mergeCells count="4">
    <mergeCell ref="D1:F1"/>
    <mergeCell ref="A7:A8"/>
    <mergeCell ref="B7:B8"/>
    <mergeCell ref="A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A209-9AD6-4DE0-A561-0A119AFB7884}">
  <dimension ref="A1:G16"/>
  <sheetViews>
    <sheetView workbookViewId="0">
      <selection activeCell="E15" sqref="E15"/>
    </sheetView>
  </sheetViews>
  <sheetFormatPr defaultRowHeight="14" x14ac:dyDescent="0.3"/>
  <cols>
    <col min="1" max="1" width="6.08203125" style="2" customWidth="1"/>
    <col min="2" max="3" width="24.83203125" style="2" customWidth="1"/>
    <col min="4" max="4" width="16.08203125" customWidth="1"/>
    <col min="5" max="5" width="20.25" customWidth="1"/>
  </cols>
  <sheetData>
    <row r="1" spans="1:7" ht="14.5" x14ac:dyDescent="0.3">
      <c r="B1"/>
      <c r="C1"/>
      <c r="D1" s="38"/>
      <c r="E1" s="38"/>
    </row>
    <row r="2" spans="1:7" ht="14.5" x14ac:dyDescent="0.35">
      <c r="B2" s="12"/>
      <c r="C2" s="12"/>
      <c r="D2" s="5"/>
      <c r="E2" s="5"/>
    </row>
    <row r="3" spans="1:7" ht="43.5" x14ac:dyDescent="0.3">
      <c r="A3" s="11" t="s">
        <v>0</v>
      </c>
      <c r="B3" s="11" t="s">
        <v>1</v>
      </c>
      <c r="C3" s="11" t="s">
        <v>47</v>
      </c>
      <c r="D3" s="3" t="s">
        <v>29</v>
      </c>
      <c r="E3" s="3" t="s">
        <v>28</v>
      </c>
    </row>
    <row r="4" spans="1:7" ht="14.5" x14ac:dyDescent="0.3">
      <c r="A4" s="9">
        <v>1</v>
      </c>
      <c r="B4" s="10" t="s">
        <v>4</v>
      </c>
      <c r="C4" s="10" t="s">
        <v>4</v>
      </c>
      <c r="D4" s="3">
        <v>61</v>
      </c>
      <c r="E4" s="3">
        <v>0.30149999999999999</v>
      </c>
      <c r="G4" s="30"/>
    </row>
    <row r="5" spans="1:7" ht="14.5" x14ac:dyDescent="0.3">
      <c r="A5" s="9">
        <v>2</v>
      </c>
      <c r="B5" s="10" t="s">
        <v>7</v>
      </c>
      <c r="C5" s="10" t="s">
        <v>7</v>
      </c>
      <c r="D5" s="3">
        <v>52</v>
      </c>
      <c r="E5" s="3">
        <v>0.46960000000000002</v>
      </c>
    </row>
    <row r="6" spans="1:7" ht="14.5" x14ac:dyDescent="0.3">
      <c r="A6" s="9">
        <v>3</v>
      </c>
      <c r="B6" s="10" t="s">
        <v>5</v>
      </c>
      <c r="C6" s="10" t="s">
        <v>5</v>
      </c>
      <c r="D6" s="3">
        <v>101</v>
      </c>
      <c r="E6" s="3">
        <v>0.2656</v>
      </c>
    </row>
    <row r="7" spans="1:7" ht="14.5" x14ac:dyDescent="0.3">
      <c r="A7" s="25">
        <v>4</v>
      </c>
      <c r="B7" s="27" t="s">
        <v>3</v>
      </c>
      <c r="C7" s="10" t="s">
        <v>3</v>
      </c>
      <c r="D7" s="3">
        <v>84</v>
      </c>
      <c r="E7" s="3">
        <v>0.53190000000000004</v>
      </c>
    </row>
    <row r="8" spans="1:7" ht="14.5" x14ac:dyDescent="0.3">
      <c r="A8" s="9">
        <v>5</v>
      </c>
      <c r="B8" s="10" t="s">
        <v>8</v>
      </c>
      <c r="C8" s="10" t="s">
        <v>8</v>
      </c>
      <c r="D8" s="3">
        <v>20</v>
      </c>
      <c r="E8" s="3">
        <v>0.2432</v>
      </c>
    </row>
    <row r="9" spans="1:7" ht="14.5" x14ac:dyDescent="0.3">
      <c r="A9" s="9">
        <v>6</v>
      </c>
      <c r="B9" s="1" t="s">
        <v>58</v>
      </c>
      <c r="C9" s="1" t="s">
        <v>58</v>
      </c>
      <c r="D9" s="3">
        <v>33</v>
      </c>
      <c r="E9" s="3">
        <v>0.35160000000000002</v>
      </c>
    </row>
    <row r="10" spans="1:7" ht="14.5" x14ac:dyDescent="0.3">
      <c r="A10" s="9">
        <v>7</v>
      </c>
      <c r="B10" s="10" t="s">
        <v>9</v>
      </c>
      <c r="C10" s="10" t="s">
        <v>9</v>
      </c>
      <c r="D10" s="3">
        <v>36</v>
      </c>
      <c r="E10" s="3">
        <v>0.54610000000000003</v>
      </c>
    </row>
    <row r="11" spans="1:7" ht="14.5" x14ac:dyDescent="0.3">
      <c r="A11" s="9">
        <v>8</v>
      </c>
      <c r="B11" s="10" t="s">
        <v>6</v>
      </c>
      <c r="C11" s="10" t="s">
        <v>6</v>
      </c>
      <c r="D11" s="3">
        <v>24</v>
      </c>
      <c r="E11" s="3">
        <v>0.33789999999999998</v>
      </c>
    </row>
    <row r="12" spans="1:7" ht="14.5" x14ac:dyDescent="0.3">
      <c r="A12" s="9">
        <v>9</v>
      </c>
      <c r="B12" s="10" t="s">
        <v>10</v>
      </c>
      <c r="C12" s="10" t="s">
        <v>10</v>
      </c>
      <c r="D12" s="3">
        <v>12</v>
      </c>
      <c r="E12" s="3">
        <v>0.4446</v>
      </c>
    </row>
    <row r="13" spans="1:7" ht="14.5" x14ac:dyDescent="0.3">
      <c r="A13" s="9">
        <v>10</v>
      </c>
      <c r="B13" s="10" t="s">
        <v>2</v>
      </c>
      <c r="C13" s="10" t="s">
        <v>2</v>
      </c>
      <c r="D13" s="3">
        <v>11</v>
      </c>
      <c r="E13" s="3">
        <v>0.22620000000000001</v>
      </c>
    </row>
    <row r="14" spans="1:7" ht="14.5" x14ac:dyDescent="0.3">
      <c r="A14" s="9">
        <v>11</v>
      </c>
      <c r="B14" s="10" t="s">
        <v>11</v>
      </c>
      <c r="C14" s="10" t="s">
        <v>11</v>
      </c>
      <c r="D14" s="24">
        <v>10</v>
      </c>
      <c r="E14" s="3">
        <v>0.3034</v>
      </c>
    </row>
    <row r="15" spans="1:7" ht="14.5" x14ac:dyDescent="0.35">
      <c r="A15" s="43" t="s">
        <v>12</v>
      </c>
      <c r="B15" s="44"/>
      <c r="C15" s="45"/>
      <c r="D15" s="19">
        <f>SUM(D4:D14)</f>
        <v>444</v>
      </c>
      <c r="E15" s="6"/>
    </row>
    <row r="16" spans="1:7" x14ac:dyDescent="0.3">
      <c r="A16" s="2" t="s">
        <v>16</v>
      </c>
    </row>
  </sheetData>
  <mergeCells count="2">
    <mergeCell ref="D1:E1"/>
    <mergeCell ref="A15:C15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6CB6-D9B3-4D7D-B9F0-ED8B3625C7A7}">
  <dimension ref="A1:D17"/>
  <sheetViews>
    <sheetView workbookViewId="0">
      <selection activeCell="C10" sqref="C10"/>
    </sheetView>
  </sheetViews>
  <sheetFormatPr defaultRowHeight="14" x14ac:dyDescent="0.3"/>
  <cols>
    <col min="1" max="1" width="6.08203125" style="2" customWidth="1"/>
    <col min="2" max="3" width="24.83203125" style="2" customWidth="1"/>
    <col min="4" max="4" width="32.25" customWidth="1"/>
  </cols>
  <sheetData>
    <row r="1" spans="1:4" ht="28.9" customHeight="1" x14ac:dyDescent="0.3">
      <c r="B1"/>
      <c r="C1"/>
      <c r="D1" s="5"/>
    </row>
    <row r="2" spans="1:4" ht="14.5" x14ac:dyDescent="0.35">
      <c r="B2" s="12"/>
      <c r="C2" s="12"/>
      <c r="D2" s="5"/>
    </row>
    <row r="3" spans="1:4" ht="43.5" x14ac:dyDescent="0.3">
      <c r="A3" s="11" t="s">
        <v>0</v>
      </c>
      <c r="B3" s="11" t="s">
        <v>1</v>
      </c>
      <c r="C3" s="11" t="s">
        <v>47</v>
      </c>
      <c r="D3" s="3" t="s">
        <v>30</v>
      </c>
    </row>
    <row r="4" spans="1:4" ht="14.5" x14ac:dyDescent="0.3">
      <c r="A4" s="9">
        <v>1</v>
      </c>
      <c r="B4" s="10" t="s">
        <v>4</v>
      </c>
      <c r="C4" s="10" t="s">
        <v>4</v>
      </c>
      <c r="D4" s="3">
        <v>129</v>
      </c>
    </row>
    <row r="5" spans="1:4" ht="14.5" x14ac:dyDescent="0.3">
      <c r="A5" s="9">
        <v>2</v>
      </c>
      <c r="B5" s="10" t="s">
        <v>7</v>
      </c>
      <c r="C5" s="10" t="s">
        <v>7</v>
      </c>
      <c r="D5" s="3">
        <v>96</v>
      </c>
    </row>
    <row r="6" spans="1:4" ht="14.5" x14ac:dyDescent="0.3">
      <c r="A6" s="9">
        <v>3</v>
      </c>
      <c r="B6" s="10" t="s">
        <v>5</v>
      </c>
      <c r="C6" s="10" t="s">
        <v>5</v>
      </c>
      <c r="D6" s="3">
        <v>262</v>
      </c>
    </row>
    <row r="7" spans="1:4" ht="14.5" x14ac:dyDescent="0.3">
      <c r="A7" s="39">
        <v>4</v>
      </c>
      <c r="B7" s="41" t="s">
        <v>3</v>
      </c>
      <c r="C7" s="10" t="s">
        <v>3</v>
      </c>
      <c r="D7" s="3">
        <v>117</v>
      </c>
    </row>
    <row r="8" spans="1:4" ht="14.5" x14ac:dyDescent="0.3">
      <c r="A8" s="40"/>
      <c r="B8" s="42"/>
      <c r="C8" s="10" t="s">
        <v>48</v>
      </c>
      <c r="D8" s="3">
        <v>37</v>
      </c>
    </row>
    <row r="9" spans="1:4" ht="14.5" x14ac:dyDescent="0.3">
      <c r="A9" s="9">
        <v>5</v>
      </c>
      <c r="B9" s="10" t="s">
        <v>8</v>
      </c>
      <c r="C9" s="10" t="s">
        <v>8</v>
      </c>
      <c r="D9" s="3">
        <v>38</v>
      </c>
    </row>
    <row r="10" spans="1:4" ht="14.5" x14ac:dyDescent="0.3">
      <c r="A10" s="9">
        <v>6</v>
      </c>
      <c r="B10" s="1" t="s">
        <v>58</v>
      </c>
      <c r="C10" s="1" t="s">
        <v>58</v>
      </c>
      <c r="D10" s="3">
        <v>77</v>
      </c>
    </row>
    <row r="11" spans="1:4" ht="14.5" x14ac:dyDescent="0.3">
      <c r="A11" s="9">
        <v>7</v>
      </c>
      <c r="B11" s="10" t="s">
        <v>9</v>
      </c>
      <c r="C11" s="10" t="s">
        <v>9</v>
      </c>
      <c r="D11" s="3">
        <v>49</v>
      </c>
    </row>
    <row r="12" spans="1:4" ht="14.5" x14ac:dyDescent="0.3">
      <c r="A12" s="9">
        <v>8</v>
      </c>
      <c r="B12" s="10" t="s">
        <v>6</v>
      </c>
      <c r="C12" s="10" t="s">
        <v>6</v>
      </c>
      <c r="D12" s="3">
        <v>72</v>
      </c>
    </row>
    <row r="13" spans="1:4" ht="14.5" x14ac:dyDescent="0.3">
      <c r="A13" s="9">
        <v>9</v>
      </c>
      <c r="B13" s="10" t="s">
        <v>10</v>
      </c>
      <c r="C13" s="10" t="s">
        <v>10</v>
      </c>
      <c r="D13" s="3">
        <v>21</v>
      </c>
    </row>
    <row r="14" spans="1:4" ht="14.5" x14ac:dyDescent="0.3">
      <c r="A14" s="9">
        <v>10</v>
      </c>
      <c r="B14" s="10" t="s">
        <v>2</v>
      </c>
      <c r="C14" s="10" t="s">
        <v>2</v>
      </c>
      <c r="D14" s="3">
        <v>17</v>
      </c>
    </row>
    <row r="15" spans="1:4" ht="14.5" x14ac:dyDescent="0.3">
      <c r="A15" s="9">
        <v>11</v>
      </c>
      <c r="B15" s="10" t="s">
        <v>11</v>
      </c>
      <c r="C15" s="10" t="s">
        <v>11</v>
      </c>
      <c r="D15" s="21" t="s">
        <v>55</v>
      </c>
    </row>
    <row r="16" spans="1:4" ht="14.5" x14ac:dyDescent="0.35">
      <c r="A16" s="43" t="s">
        <v>12</v>
      </c>
      <c r="B16" s="44"/>
      <c r="C16" s="45"/>
      <c r="D16" s="22">
        <v>939</v>
      </c>
    </row>
    <row r="17" spans="1:1" x14ac:dyDescent="0.3">
      <c r="A17" s="2" t="s">
        <v>16</v>
      </c>
    </row>
  </sheetData>
  <mergeCells count="3">
    <mergeCell ref="A7:A8"/>
    <mergeCell ref="B7:B8"/>
    <mergeCell ref="A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6E77-DCAB-42C9-BAE9-30622B1FF417}">
  <dimension ref="A1:D17"/>
  <sheetViews>
    <sheetView workbookViewId="0">
      <selection activeCell="C10" sqref="C10"/>
    </sheetView>
  </sheetViews>
  <sheetFormatPr defaultRowHeight="14" x14ac:dyDescent="0.3"/>
  <cols>
    <col min="1" max="1" width="6.08203125" style="2" customWidth="1"/>
    <col min="2" max="3" width="24.83203125" style="2" customWidth="1"/>
    <col min="4" max="4" width="32.25" customWidth="1"/>
  </cols>
  <sheetData>
    <row r="1" spans="1:4" ht="28.9" customHeight="1" x14ac:dyDescent="0.3">
      <c r="B1"/>
      <c r="C1"/>
      <c r="D1" s="5"/>
    </row>
    <row r="2" spans="1:4" ht="14.5" x14ac:dyDescent="0.35">
      <c r="B2" s="12"/>
      <c r="C2" s="12"/>
      <c r="D2" s="5"/>
    </row>
    <row r="3" spans="1:4" ht="43.5" x14ac:dyDescent="0.3">
      <c r="A3" s="11" t="s">
        <v>0</v>
      </c>
      <c r="B3" s="11" t="s">
        <v>1</v>
      </c>
      <c r="C3" s="11" t="s">
        <v>47</v>
      </c>
      <c r="D3" s="3" t="s">
        <v>31</v>
      </c>
    </row>
    <row r="4" spans="1:4" ht="14.5" x14ac:dyDescent="0.3">
      <c r="A4" s="9">
        <v>1</v>
      </c>
      <c r="B4" s="10" t="s">
        <v>4</v>
      </c>
      <c r="C4" s="10" t="s">
        <v>4</v>
      </c>
      <c r="D4" s="3">
        <v>399</v>
      </c>
    </row>
    <row r="5" spans="1:4" ht="14.5" x14ac:dyDescent="0.3">
      <c r="A5" s="9">
        <v>2</v>
      </c>
      <c r="B5" s="10" t="s">
        <v>7</v>
      </c>
      <c r="C5" s="10" t="s">
        <v>7</v>
      </c>
      <c r="D5" s="3">
        <v>249</v>
      </c>
    </row>
    <row r="6" spans="1:4" ht="14.5" x14ac:dyDescent="0.3">
      <c r="A6" s="9">
        <v>3</v>
      </c>
      <c r="B6" s="10" t="s">
        <v>5</v>
      </c>
      <c r="C6" s="10" t="s">
        <v>5</v>
      </c>
      <c r="D6" s="3">
        <v>682</v>
      </c>
    </row>
    <row r="7" spans="1:4" ht="14.5" x14ac:dyDescent="0.3">
      <c r="A7" s="39">
        <v>4</v>
      </c>
      <c r="B7" s="41" t="s">
        <v>3</v>
      </c>
      <c r="C7" s="10" t="s">
        <v>3</v>
      </c>
      <c r="D7" s="3">
        <v>240</v>
      </c>
    </row>
    <row r="8" spans="1:4" ht="14.5" x14ac:dyDescent="0.3">
      <c r="A8" s="40"/>
      <c r="B8" s="42"/>
      <c r="C8" s="10" t="s">
        <v>48</v>
      </c>
      <c r="D8" s="3">
        <v>95</v>
      </c>
    </row>
    <row r="9" spans="1:4" ht="14.5" x14ac:dyDescent="0.3">
      <c r="A9" s="9">
        <v>5</v>
      </c>
      <c r="B9" s="10" t="s">
        <v>8</v>
      </c>
      <c r="C9" s="10" t="s">
        <v>8</v>
      </c>
      <c r="D9" s="3">
        <v>143</v>
      </c>
    </row>
    <row r="10" spans="1:4" ht="14.5" x14ac:dyDescent="0.3">
      <c r="A10" s="9">
        <v>6</v>
      </c>
      <c r="B10" s="1" t="s">
        <v>58</v>
      </c>
      <c r="C10" s="1" t="s">
        <v>58</v>
      </c>
      <c r="D10" s="3">
        <v>196</v>
      </c>
    </row>
    <row r="11" spans="1:4" ht="14.5" x14ac:dyDescent="0.3">
      <c r="A11" s="9">
        <v>7</v>
      </c>
      <c r="B11" s="10" t="s">
        <v>9</v>
      </c>
      <c r="C11" s="10" t="s">
        <v>9</v>
      </c>
      <c r="D11" s="3">
        <v>150</v>
      </c>
    </row>
    <row r="12" spans="1:4" ht="14.5" x14ac:dyDescent="0.3">
      <c r="A12" s="9">
        <v>8</v>
      </c>
      <c r="B12" s="10" t="s">
        <v>6</v>
      </c>
      <c r="C12" s="10" t="s">
        <v>6</v>
      </c>
      <c r="D12" s="3">
        <v>182</v>
      </c>
    </row>
    <row r="13" spans="1:4" ht="14.5" x14ac:dyDescent="0.3">
      <c r="A13" s="9">
        <v>9</v>
      </c>
      <c r="B13" s="10" t="s">
        <v>10</v>
      </c>
      <c r="C13" s="10" t="s">
        <v>10</v>
      </c>
      <c r="D13" s="3">
        <v>47</v>
      </c>
    </row>
    <row r="14" spans="1:4" ht="14.5" x14ac:dyDescent="0.3">
      <c r="A14" s="9">
        <v>10</v>
      </c>
      <c r="B14" s="10" t="s">
        <v>2</v>
      </c>
      <c r="C14" s="10" t="s">
        <v>2</v>
      </c>
      <c r="D14" s="21" t="s">
        <v>53</v>
      </c>
    </row>
    <row r="15" spans="1:4" ht="14.5" x14ac:dyDescent="0.3">
      <c r="A15" s="9">
        <v>11</v>
      </c>
      <c r="B15" s="10" t="s">
        <v>11</v>
      </c>
      <c r="C15" s="10" t="s">
        <v>11</v>
      </c>
      <c r="D15" s="21" t="s">
        <v>54</v>
      </c>
    </row>
    <row r="16" spans="1:4" ht="14.5" x14ac:dyDescent="0.35">
      <c r="A16" s="43" t="s">
        <v>12</v>
      </c>
      <c r="B16" s="44"/>
      <c r="C16" s="45"/>
      <c r="D16" s="23">
        <f>SUM(D4:D15)</f>
        <v>2383</v>
      </c>
    </row>
    <row r="17" spans="1:1" x14ac:dyDescent="0.3">
      <c r="A17" s="2" t="s">
        <v>16</v>
      </c>
    </row>
  </sheetData>
  <mergeCells count="3">
    <mergeCell ref="A7:A8"/>
    <mergeCell ref="B7:B8"/>
    <mergeCell ref="A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D64D-DE61-4E29-B175-2EAE60EE4DB5}">
  <dimension ref="A1:D17"/>
  <sheetViews>
    <sheetView workbookViewId="0">
      <selection activeCell="C10" sqref="C10"/>
    </sheetView>
  </sheetViews>
  <sheetFormatPr defaultRowHeight="14" x14ac:dyDescent="0.3"/>
  <cols>
    <col min="1" max="1" width="6.08203125" style="2" customWidth="1"/>
    <col min="2" max="3" width="24.83203125" style="2" customWidth="1"/>
    <col min="4" max="4" width="24.25" customWidth="1"/>
  </cols>
  <sheetData>
    <row r="1" spans="1:4" ht="28.9" customHeight="1" x14ac:dyDescent="0.3">
      <c r="B1"/>
      <c r="C1"/>
      <c r="D1" s="5"/>
    </row>
    <row r="2" spans="1:4" ht="14.5" x14ac:dyDescent="0.35">
      <c r="B2" s="12"/>
      <c r="C2" s="12"/>
      <c r="D2" s="5"/>
    </row>
    <row r="3" spans="1:4" ht="14.5" x14ac:dyDescent="0.3">
      <c r="A3" s="11" t="s">
        <v>0</v>
      </c>
      <c r="B3" s="11" t="s">
        <v>1</v>
      </c>
      <c r="C3" s="11" t="s">
        <v>47</v>
      </c>
      <c r="D3" s="3" t="s">
        <v>32</v>
      </c>
    </row>
    <row r="4" spans="1:4" ht="14.5" x14ac:dyDescent="0.3">
      <c r="A4" s="9">
        <v>1</v>
      </c>
      <c r="B4" s="10" t="s">
        <v>4</v>
      </c>
      <c r="C4" s="10" t="s">
        <v>4</v>
      </c>
      <c r="D4" s="3">
        <v>1</v>
      </c>
    </row>
    <row r="5" spans="1:4" ht="14.5" x14ac:dyDescent="0.3">
      <c r="A5" s="9">
        <v>2</v>
      </c>
      <c r="B5" s="10" t="s">
        <v>7</v>
      </c>
      <c r="C5" s="10" t="s">
        <v>7</v>
      </c>
      <c r="D5" s="3">
        <v>1</v>
      </c>
    </row>
    <row r="6" spans="1:4" ht="14.5" x14ac:dyDescent="0.3">
      <c r="A6" s="9">
        <v>3</v>
      </c>
      <c r="B6" s="10" t="s">
        <v>5</v>
      </c>
      <c r="C6" s="10" t="s">
        <v>5</v>
      </c>
      <c r="D6" s="3">
        <v>3</v>
      </c>
    </row>
    <row r="7" spans="1:4" ht="14.5" x14ac:dyDescent="0.3">
      <c r="A7" s="39">
        <v>4</v>
      </c>
      <c r="B7" s="41" t="s">
        <v>3</v>
      </c>
      <c r="C7" s="10" t="s">
        <v>3</v>
      </c>
      <c r="D7" s="3">
        <v>0</v>
      </c>
    </row>
    <row r="8" spans="1:4" ht="14.5" x14ac:dyDescent="0.3">
      <c r="A8" s="40"/>
      <c r="B8" s="42"/>
      <c r="C8" s="10" t="s">
        <v>48</v>
      </c>
      <c r="D8" s="3">
        <v>0</v>
      </c>
    </row>
    <row r="9" spans="1:4" ht="14.5" x14ac:dyDescent="0.3">
      <c r="A9" s="9">
        <v>5</v>
      </c>
      <c r="B9" s="10" t="s">
        <v>8</v>
      </c>
      <c r="C9" s="10" t="s">
        <v>8</v>
      </c>
      <c r="D9" s="3">
        <v>0</v>
      </c>
    </row>
    <row r="10" spans="1:4" ht="14.5" x14ac:dyDescent="0.3">
      <c r="A10" s="9">
        <v>6</v>
      </c>
      <c r="B10" s="1" t="s">
        <v>58</v>
      </c>
      <c r="C10" s="1" t="s">
        <v>58</v>
      </c>
      <c r="D10" s="3">
        <v>2</v>
      </c>
    </row>
    <row r="11" spans="1:4" ht="14.5" x14ac:dyDescent="0.3">
      <c r="A11" s="9">
        <v>7</v>
      </c>
      <c r="B11" s="10" t="s">
        <v>9</v>
      </c>
      <c r="C11" s="10" t="s">
        <v>9</v>
      </c>
      <c r="D11" s="3">
        <v>0</v>
      </c>
    </row>
    <row r="12" spans="1:4" ht="14.5" x14ac:dyDescent="0.3">
      <c r="A12" s="9">
        <v>8</v>
      </c>
      <c r="B12" s="10" t="s">
        <v>6</v>
      </c>
      <c r="C12" s="10" t="s">
        <v>6</v>
      </c>
      <c r="D12" s="3">
        <v>0</v>
      </c>
    </row>
    <row r="13" spans="1:4" ht="14.5" x14ac:dyDescent="0.3">
      <c r="A13" s="9">
        <v>9</v>
      </c>
      <c r="B13" s="10" t="s">
        <v>10</v>
      </c>
      <c r="C13" s="10" t="s">
        <v>10</v>
      </c>
      <c r="D13" s="3">
        <v>0</v>
      </c>
    </row>
    <row r="14" spans="1:4" ht="14.5" x14ac:dyDescent="0.3">
      <c r="A14" s="9">
        <v>10</v>
      </c>
      <c r="B14" s="10" t="s">
        <v>2</v>
      </c>
      <c r="C14" s="10" t="s">
        <v>2</v>
      </c>
      <c r="D14" s="21" t="s">
        <v>56</v>
      </c>
    </row>
    <row r="15" spans="1:4" ht="14.5" x14ac:dyDescent="0.3">
      <c r="A15" s="9">
        <v>11</v>
      </c>
      <c r="B15" s="10" t="s">
        <v>11</v>
      </c>
      <c r="C15" s="10" t="s">
        <v>11</v>
      </c>
      <c r="D15" s="21" t="s">
        <v>57</v>
      </c>
    </row>
    <row r="16" spans="1:4" ht="14.5" x14ac:dyDescent="0.35">
      <c r="A16" s="43" t="s">
        <v>12</v>
      </c>
      <c r="B16" s="44"/>
      <c r="C16" s="45"/>
      <c r="D16" s="19">
        <v>8</v>
      </c>
    </row>
    <row r="17" spans="1:1" x14ac:dyDescent="0.3">
      <c r="A17" s="2" t="s">
        <v>16</v>
      </c>
    </row>
  </sheetData>
  <mergeCells count="3">
    <mergeCell ref="A7:A8"/>
    <mergeCell ref="B7:B8"/>
    <mergeCell ref="A16:C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8CC0-E63C-4F89-BC9E-EDA5B2D9C2B1}">
  <dimension ref="A1:F17"/>
  <sheetViews>
    <sheetView topLeftCell="D2" workbookViewId="0">
      <selection activeCell="F12" sqref="F12"/>
    </sheetView>
  </sheetViews>
  <sheetFormatPr defaultRowHeight="14" x14ac:dyDescent="0.3"/>
  <cols>
    <col min="1" max="1" width="6.08203125" style="2" customWidth="1"/>
    <col min="2" max="3" width="24.83203125" style="2" customWidth="1"/>
    <col min="4" max="4" width="26.25" customWidth="1"/>
    <col min="5" max="5" width="17.25" customWidth="1"/>
    <col min="6" max="6" width="22.25" customWidth="1"/>
  </cols>
  <sheetData>
    <row r="1" spans="1:6" ht="28.9" customHeight="1" x14ac:dyDescent="0.3">
      <c r="B1"/>
      <c r="C1"/>
      <c r="D1" s="38"/>
      <c r="E1" s="38"/>
      <c r="F1" s="38"/>
    </row>
    <row r="2" spans="1:6" ht="14.5" x14ac:dyDescent="0.35">
      <c r="B2" s="12"/>
      <c r="C2" s="12"/>
      <c r="D2" s="5"/>
    </row>
    <row r="3" spans="1:6" ht="43.5" x14ac:dyDescent="0.3">
      <c r="A3" s="11" t="s">
        <v>0</v>
      </c>
      <c r="B3" s="11" t="s">
        <v>1</v>
      </c>
      <c r="C3" s="11" t="s">
        <v>47</v>
      </c>
      <c r="D3" s="3" t="s">
        <v>33</v>
      </c>
      <c r="E3" s="13" t="s">
        <v>34</v>
      </c>
      <c r="F3" s="13" t="s">
        <v>35</v>
      </c>
    </row>
    <row r="4" spans="1:6" ht="14.5" x14ac:dyDescent="0.35">
      <c r="A4" s="9">
        <v>1</v>
      </c>
      <c r="B4" s="10" t="s">
        <v>4</v>
      </c>
      <c r="C4" s="10" t="s">
        <v>4</v>
      </c>
      <c r="D4" s="3">
        <v>1864</v>
      </c>
      <c r="E4" s="32">
        <v>1</v>
      </c>
      <c r="F4" s="34">
        <f>E4/D4*100</f>
        <v>5.3648068669527899E-2</v>
      </c>
    </row>
    <row r="5" spans="1:6" ht="15.5" x14ac:dyDescent="0.35">
      <c r="A5" s="9">
        <v>2</v>
      </c>
      <c r="B5" s="10" t="s">
        <v>7</v>
      </c>
      <c r="C5" s="10" t="s">
        <v>7</v>
      </c>
      <c r="D5" s="3">
        <v>1111</v>
      </c>
      <c r="E5" s="33">
        <v>1</v>
      </c>
      <c r="F5" s="34">
        <f t="shared" ref="F5:F16" si="0">E5/D5*100</f>
        <v>9.0009000900090008E-2</v>
      </c>
    </row>
    <row r="6" spans="1:6" ht="15.5" x14ac:dyDescent="0.35">
      <c r="A6" s="9">
        <v>3</v>
      </c>
      <c r="B6" s="10" t="s">
        <v>5</v>
      </c>
      <c r="C6" s="10" t="s">
        <v>5</v>
      </c>
      <c r="D6" s="3">
        <v>4170</v>
      </c>
      <c r="E6" s="33">
        <v>6</v>
      </c>
      <c r="F6" s="34">
        <f t="shared" si="0"/>
        <v>0.14388489208633093</v>
      </c>
    </row>
    <row r="7" spans="1:6" ht="15.5" x14ac:dyDescent="0.35">
      <c r="A7" s="39">
        <v>4</v>
      </c>
      <c r="B7" s="41" t="s">
        <v>3</v>
      </c>
      <c r="C7" s="10" t="s">
        <v>3</v>
      </c>
      <c r="D7" s="3">
        <v>1026</v>
      </c>
      <c r="E7" s="33">
        <v>1</v>
      </c>
      <c r="F7" s="34">
        <f t="shared" si="0"/>
        <v>9.7465886939571145E-2</v>
      </c>
    </row>
    <row r="8" spans="1:6" ht="15.5" x14ac:dyDescent="0.35">
      <c r="A8" s="40"/>
      <c r="B8" s="42"/>
      <c r="C8" s="10" t="s">
        <v>48</v>
      </c>
      <c r="D8" s="3">
        <v>445</v>
      </c>
      <c r="E8" s="33">
        <v>0</v>
      </c>
      <c r="F8" s="34">
        <f t="shared" si="0"/>
        <v>0</v>
      </c>
    </row>
    <row r="9" spans="1:6" ht="15.5" x14ac:dyDescent="0.35">
      <c r="A9" s="9">
        <v>5</v>
      </c>
      <c r="B9" s="10" t="s">
        <v>8</v>
      </c>
      <c r="C9" s="10" t="s">
        <v>8</v>
      </c>
      <c r="D9" s="3">
        <v>798</v>
      </c>
      <c r="E9" s="33">
        <v>0</v>
      </c>
      <c r="F9" s="34">
        <f t="shared" si="0"/>
        <v>0</v>
      </c>
    </row>
    <row r="10" spans="1:6" ht="15.5" x14ac:dyDescent="0.35">
      <c r="A10" s="9">
        <v>6</v>
      </c>
      <c r="B10" s="1" t="s">
        <v>58</v>
      </c>
      <c r="C10" s="1" t="s">
        <v>58</v>
      </c>
      <c r="D10" s="3">
        <v>851</v>
      </c>
      <c r="E10" s="33">
        <v>2</v>
      </c>
      <c r="F10" s="34">
        <f t="shared" si="0"/>
        <v>0.23501762632197415</v>
      </c>
    </row>
    <row r="11" spans="1:6" ht="15.5" x14ac:dyDescent="0.35">
      <c r="A11" s="9">
        <v>7</v>
      </c>
      <c r="B11" s="10" t="s">
        <v>9</v>
      </c>
      <c r="C11" s="10" t="s">
        <v>9</v>
      </c>
      <c r="D11" s="3">
        <v>645</v>
      </c>
      <c r="E11" s="33">
        <v>0</v>
      </c>
      <c r="F11" s="34">
        <f t="shared" si="0"/>
        <v>0</v>
      </c>
    </row>
    <row r="12" spans="1:6" ht="15.5" x14ac:dyDescent="0.35">
      <c r="A12" s="9">
        <v>8</v>
      </c>
      <c r="B12" s="10" t="s">
        <v>6</v>
      </c>
      <c r="C12" s="10" t="s">
        <v>6</v>
      </c>
      <c r="D12" s="3">
        <v>627</v>
      </c>
      <c r="E12" s="33">
        <v>0</v>
      </c>
      <c r="F12" s="34">
        <f t="shared" si="0"/>
        <v>0</v>
      </c>
    </row>
    <row r="13" spans="1:6" ht="15.5" x14ac:dyDescent="0.35">
      <c r="A13" s="9">
        <v>9</v>
      </c>
      <c r="B13" s="10" t="s">
        <v>10</v>
      </c>
      <c r="C13" s="10" t="s">
        <v>10</v>
      </c>
      <c r="D13" s="3">
        <v>211</v>
      </c>
      <c r="E13" s="33">
        <v>1</v>
      </c>
      <c r="F13" s="34">
        <f t="shared" si="0"/>
        <v>0.47393364928909953</v>
      </c>
    </row>
    <row r="14" spans="1:6" ht="14.5" x14ac:dyDescent="0.35">
      <c r="A14" s="9">
        <v>10</v>
      </c>
      <c r="B14" s="10" t="s">
        <v>2</v>
      </c>
      <c r="C14" s="10" t="s">
        <v>2</v>
      </c>
      <c r="D14" s="31">
        <v>382</v>
      </c>
      <c r="E14" s="32">
        <v>3</v>
      </c>
      <c r="F14" s="34">
        <f t="shared" si="0"/>
        <v>0.78534031413612559</v>
      </c>
    </row>
    <row r="15" spans="1:6" ht="14.5" x14ac:dyDescent="0.35">
      <c r="A15" s="9">
        <v>11</v>
      </c>
      <c r="B15" s="10" t="s">
        <v>11</v>
      </c>
      <c r="C15" s="10" t="s">
        <v>11</v>
      </c>
      <c r="D15" s="19">
        <v>326</v>
      </c>
      <c r="E15" s="32">
        <v>3</v>
      </c>
      <c r="F15" s="34">
        <f t="shared" si="0"/>
        <v>0.92024539877300615</v>
      </c>
    </row>
    <row r="16" spans="1:6" ht="14.5" x14ac:dyDescent="0.35">
      <c r="A16" s="46" t="s">
        <v>12</v>
      </c>
      <c r="B16" s="46"/>
      <c r="C16" s="11"/>
      <c r="D16" s="19">
        <f>SUM(D4:D15)</f>
        <v>12456</v>
      </c>
      <c r="E16" s="32">
        <f>SUM(E4:E15)</f>
        <v>18</v>
      </c>
      <c r="F16" s="34">
        <f t="shared" si="0"/>
        <v>0.1445086705202312</v>
      </c>
    </row>
    <row r="17" spans="1:1" x14ac:dyDescent="0.3">
      <c r="A17" s="2" t="s">
        <v>16</v>
      </c>
    </row>
  </sheetData>
  <mergeCells count="4">
    <mergeCell ref="D1:F1"/>
    <mergeCell ref="A7:A8"/>
    <mergeCell ref="B7:B8"/>
    <mergeCell ref="A16:B16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05CC-FE5B-4356-8C98-AA5D40A6B6A2}">
  <dimension ref="A1:N17"/>
  <sheetViews>
    <sheetView workbookViewId="0">
      <selection activeCell="A2" sqref="A2:N18"/>
    </sheetView>
  </sheetViews>
  <sheetFormatPr defaultRowHeight="14" x14ac:dyDescent="0.3"/>
  <cols>
    <col min="1" max="1" width="6.08203125" style="2" customWidth="1"/>
    <col min="2" max="3" width="24.83203125" style="2" customWidth="1"/>
    <col min="4" max="4" width="5.25" bestFit="1" customWidth="1"/>
    <col min="5" max="5" width="8.08203125" bestFit="1" customWidth="1"/>
    <col min="6" max="6" width="4.25" bestFit="1" customWidth="1"/>
    <col min="7" max="7" width="5.25" bestFit="1" customWidth="1"/>
    <col min="8" max="8" width="5.75" bestFit="1" customWidth="1"/>
    <col min="9" max="9" width="9" bestFit="1" customWidth="1"/>
    <col min="10" max="10" width="9.75" bestFit="1" customWidth="1"/>
    <col min="11" max="11" width="8.58203125" bestFit="1" customWidth="1"/>
    <col min="12" max="12" width="5" bestFit="1" customWidth="1"/>
    <col min="13" max="13" width="8.08203125" bestFit="1" customWidth="1"/>
    <col min="14" max="14" width="9.25" bestFit="1" customWidth="1"/>
  </cols>
  <sheetData>
    <row r="1" spans="1:14" ht="14.5" customHeight="1" x14ac:dyDescent="0.3">
      <c r="B1"/>
      <c r="C1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4.5" x14ac:dyDescent="0.35">
      <c r="B2" s="12"/>
      <c r="C2" s="12"/>
      <c r="D2" s="5"/>
    </row>
    <row r="3" spans="1:14" ht="14.5" x14ac:dyDescent="0.3">
      <c r="A3" s="11" t="s">
        <v>0</v>
      </c>
      <c r="B3" s="11" t="s">
        <v>1</v>
      </c>
      <c r="C3" s="11" t="s">
        <v>47</v>
      </c>
      <c r="D3" s="11" t="s">
        <v>36</v>
      </c>
      <c r="E3" s="11" t="s">
        <v>37</v>
      </c>
      <c r="F3" s="11" t="s">
        <v>38</v>
      </c>
      <c r="G3" s="11" t="s">
        <v>39</v>
      </c>
      <c r="H3" s="11" t="s">
        <v>40</v>
      </c>
      <c r="I3" s="11" t="s">
        <v>41</v>
      </c>
      <c r="J3" s="11" t="s">
        <v>42</v>
      </c>
      <c r="K3" s="11" t="s">
        <v>43</v>
      </c>
      <c r="L3" s="11" t="s">
        <v>44</v>
      </c>
      <c r="M3" s="11" t="s">
        <v>45</v>
      </c>
      <c r="N3" s="11" t="s">
        <v>46</v>
      </c>
    </row>
    <row r="4" spans="1:14" x14ac:dyDescent="0.3">
      <c r="A4" s="9">
        <v>1</v>
      </c>
      <c r="B4" s="10" t="s">
        <v>4</v>
      </c>
      <c r="C4" s="10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9">
        <v>2</v>
      </c>
      <c r="B5" s="10" t="s">
        <v>7</v>
      </c>
      <c r="C5" s="10" t="s">
        <v>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9">
        <v>3</v>
      </c>
      <c r="B6" s="10" t="s">
        <v>5</v>
      </c>
      <c r="C6" s="10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39">
        <v>4</v>
      </c>
      <c r="B7" s="41" t="s">
        <v>3</v>
      </c>
      <c r="C7" s="10" t="s">
        <v>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40"/>
      <c r="B8" s="42"/>
      <c r="C8" s="10" t="s">
        <v>48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9">
        <v>5</v>
      </c>
      <c r="B9" s="10" t="s">
        <v>8</v>
      </c>
      <c r="C9" s="10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9">
        <v>6</v>
      </c>
      <c r="B10" s="1" t="s">
        <v>58</v>
      </c>
      <c r="C10" s="1" t="s">
        <v>58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9">
        <v>7</v>
      </c>
      <c r="B11" s="10" t="s">
        <v>9</v>
      </c>
      <c r="C11" s="10" t="s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9">
        <v>8</v>
      </c>
      <c r="B12" s="10" t="s">
        <v>6</v>
      </c>
      <c r="C12" s="10" t="s">
        <v>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9">
        <v>9</v>
      </c>
      <c r="B13" s="10" t="s">
        <v>10</v>
      </c>
      <c r="C13" s="10" t="s">
        <v>10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9">
        <v>10</v>
      </c>
      <c r="B14" s="10" t="s">
        <v>2</v>
      </c>
      <c r="C14" s="10" t="s">
        <v>2</v>
      </c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9">
        <v>11</v>
      </c>
      <c r="B15" s="10" t="s">
        <v>11</v>
      </c>
      <c r="C15" s="10" t="s">
        <v>11</v>
      </c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4.5" x14ac:dyDescent="0.3">
      <c r="A16" s="46" t="s">
        <v>12</v>
      </c>
      <c r="B16" s="46"/>
      <c r="C16" s="1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" x14ac:dyDescent="0.3">
      <c r="A17" s="2" t="s">
        <v>16</v>
      </c>
    </row>
  </sheetData>
  <mergeCells count="4">
    <mergeCell ref="D1:N1"/>
    <mergeCell ref="A7:A8"/>
    <mergeCell ref="B7:B8"/>
    <mergeCell ref="A16:B16"/>
  </mergeCells>
  <pageMargins left="0.7" right="0.7" top="0.75" bottom="0.75" header="0.3" footer="0.3"/>
  <pageSetup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Dinkes1</vt:lpstr>
      <vt:lpstr>Dinkes2</vt:lpstr>
      <vt:lpstr>Dinkes3</vt:lpstr>
      <vt:lpstr>Dinkes4</vt:lpstr>
      <vt:lpstr>Dinkes5</vt:lpstr>
      <vt:lpstr>Dinkes6</vt:lpstr>
      <vt:lpstr>Dinkes7</vt:lpstr>
      <vt:lpstr>Dinkes8</vt:lpstr>
      <vt:lpstr>Dinkes9</vt:lpstr>
      <vt:lpstr>Dinkes10</vt:lpstr>
      <vt:lpstr>Dinkes11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2023-03-03T06:55:43Z</cp:lastPrinted>
  <dcterms:created xsi:type="dcterms:W3CDTF">2023-02-20T08:05:09Z</dcterms:created>
  <dcterms:modified xsi:type="dcterms:W3CDTF">2023-03-27T07:00:47Z</dcterms:modified>
</cp:coreProperties>
</file>